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 2024\1. Enero 2024\"/>
    </mc:Choice>
  </mc:AlternateContent>
  <xr:revisionPtr revIDLastSave="0" documentId="13_ncr:1_{F6A3B88D-084F-42B5-B583-CFD6187CE415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  <sheet name="02" sheetId="2" r:id="rId2"/>
  </sheets>
  <definedNames>
    <definedName name="_xlnm._FilterDatabase" localSheetId="0" hidden="1">'01'!#REF!</definedName>
    <definedName name="_xlnm._FilterDatabase" localSheetId="1" hidden="1">'02'!#REF!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8" i="2" l="1"/>
  <c r="B159" i="2" s="1"/>
  <c r="C157" i="2"/>
  <c r="C156" i="2"/>
  <c r="C155" i="2"/>
  <c r="C154" i="2"/>
  <c r="C153" i="2"/>
  <c r="C152" i="2"/>
  <c r="C151" i="2"/>
  <c r="C150" i="2"/>
  <c r="C149" i="2"/>
  <c r="C148" i="2"/>
  <c r="B144" i="2"/>
  <c r="B145" i="2" s="1"/>
  <c r="C143" i="2"/>
  <c r="C142" i="2"/>
  <c r="C141" i="2"/>
  <c r="C140" i="2"/>
  <c r="C139" i="2"/>
  <c r="C138" i="2"/>
  <c r="C137" i="2"/>
  <c r="C136" i="2"/>
  <c r="C135" i="2"/>
  <c r="C134" i="2"/>
  <c r="B103" i="2"/>
  <c r="B102" i="2"/>
  <c r="C158" i="2" l="1"/>
  <c r="C144" i="2"/>
  <c r="C159" i="2"/>
  <c r="C145" i="2"/>
  <c r="B130" i="2"/>
  <c r="B131" i="2" s="1"/>
  <c r="C129" i="2"/>
  <c r="C128" i="2"/>
  <c r="C127" i="2"/>
  <c r="C126" i="2"/>
  <c r="C125" i="2"/>
  <c r="C124" i="2"/>
  <c r="C123" i="2"/>
  <c r="C122" i="2"/>
  <c r="C121" i="2"/>
  <c r="C120" i="2"/>
  <c r="B116" i="2"/>
  <c r="B117" i="2" s="1"/>
  <c r="C115" i="2"/>
  <c r="C114" i="2"/>
  <c r="C113" i="2"/>
  <c r="C112" i="2"/>
  <c r="C111" i="2"/>
  <c r="C110" i="2"/>
  <c r="C109" i="2"/>
  <c r="C108" i="2"/>
  <c r="C107" i="2"/>
  <c r="C106" i="2"/>
  <c r="C116" i="2" s="1"/>
  <c r="C101" i="2"/>
  <c r="C100" i="2"/>
  <c r="C99" i="2"/>
  <c r="C98" i="2"/>
  <c r="C97" i="2"/>
  <c r="C96" i="2"/>
  <c r="C95" i="2"/>
  <c r="C94" i="2"/>
  <c r="C93" i="2"/>
  <c r="C92" i="2"/>
  <c r="C102" i="2" s="1"/>
  <c r="C117" i="2" l="1"/>
  <c r="C103" i="2"/>
  <c r="C130" i="2"/>
  <c r="C131" i="2" s="1"/>
  <c r="B88" i="2" l="1"/>
  <c r="B89" i="2" s="1"/>
  <c r="C87" i="2"/>
  <c r="C86" i="2"/>
  <c r="C85" i="2"/>
  <c r="C84" i="2"/>
  <c r="C83" i="2"/>
  <c r="C82" i="2"/>
  <c r="C81" i="2"/>
  <c r="C80" i="2"/>
  <c r="C79" i="2"/>
  <c r="C78" i="2"/>
  <c r="B74" i="2"/>
  <c r="B75" i="2" s="1"/>
  <c r="C73" i="2"/>
  <c r="C72" i="2"/>
  <c r="C71" i="2"/>
  <c r="C70" i="2"/>
  <c r="C69" i="2"/>
  <c r="C68" i="2"/>
  <c r="C67" i="2"/>
  <c r="C66" i="2"/>
  <c r="C65" i="2"/>
  <c r="C64" i="2"/>
  <c r="B60" i="2"/>
  <c r="B61" i="2" s="1"/>
  <c r="C59" i="2"/>
  <c r="C58" i="2"/>
  <c r="C57" i="2"/>
  <c r="C56" i="2"/>
  <c r="C60" i="2" s="1"/>
  <c r="C61" i="2" s="1"/>
  <c r="C55" i="2"/>
  <c r="C54" i="2"/>
  <c r="C53" i="2"/>
  <c r="C52" i="2"/>
  <c r="C51" i="2"/>
  <c r="C50" i="2"/>
  <c r="B46" i="2"/>
  <c r="B47" i="2" s="1"/>
  <c r="C45" i="2"/>
  <c r="C44" i="2"/>
  <c r="C43" i="2"/>
  <c r="C42" i="2"/>
  <c r="C41" i="2"/>
  <c r="C40" i="2"/>
  <c r="C39" i="2"/>
  <c r="C38" i="2"/>
  <c r="C37" i="2"/>
  <c r="C36" i="2"/>
  <c r="C23" i="2"/>
  <c r="C24" i="2"/>
  <c r="C25" i="2"/>
  <c r="C26" i="2"/>
  <c r="C27" i="2"/>
  <c r="C28" i="2"/>
  <c r="C29" i="2"/>
  <c r="C30" i="2"/>
  <c r="C31" i="2"/>
  <c r="C22" i="2"/>
  <c r="C18" i="2"/>
  <c r="C15" i="2"/>
  <c r="C9" i="2"/>
  <c r="C10" i="2"/>
  <c r="C11" i="2"/>
  <c r="C12" i="2"/>
  <c r="C13" i="2"/>
  <c r="C14" i="2"/>
  <c r="C16" i="2"/>
  <c r="C17" i="2"/>
  <c r="C8" i="2"/>
  <c r="C7" i="2"/>
  <c r="C88" i="2" l="1"/>
  <c r="C89" i="2" s="1"/>
  <c r="C74" i="2"/>
  <c r="C75" i="2" s="1"/>
  <c r="C32" i="2"/>
  <c r="C46" i="2"/>
  <c r="C47" i="2" s="1"/>
  <c r="B32" i="2"/>
  <c r="B33" i="2" s="1"/>
  <c r="B19" i="2"/>
  <c r="B18" i="2"/>
  <c r="E31" i="1"/>
  <c r="C33" i="2" l="1"/>
  <c r="C19" i="2"/>
  <c r="D88" i="1"/>
  <c r="E43" i="1" l="1"/>
  <c r="E37" i="1"/>
  <c r="E46" i="1"/>
  <c r="E45" i="1"/>
  <c r="E47" i="1" l="1"/>
  <c r="D32" i="1"/>
  <c r="D33" i="1" s="1"/>
  <c r="B18" i="1" l="1"/>
  <c r="B19" i="1"/>
  <c r="D18" i="1"/>
  <c r="B63" i="1" l="1"/>
  <c r="B91" i="1" l="1"/>
  <c r="B90" i="1"/>
  <c r="D89" i="1"/>
  <c r="D87" i="1"/>
  <c r="D86" i="1"/>
  <c r="D85" i="1"/>
  <c r="D84" i="1"/>
  <c r="D83" i="1"/>
  <c r="D82" i="1"/>
  <c r="D81" i="1"/>
  <c r="D80" i="1"/>
  <c r="D90" i="1" l="1"/>
  <c r="D91" i="1"/>
  <c r="E44" i="1" l="1"/>
  <c r="E42" i="1"/>
  <c r="E41" i="1"/>
  <c r="E40" i="1"/>
  <c r="E39" i="1"/>
  <c r="E48" i="1" s="1"/>
  <c r="E38" i="1"/>
  <c r="B62" i="1"/>
  <c r="D73" i="1"/>
  <c r="D72" i="1"/>
  <c r="D66" i="1" l="1"/>
  <c r="E30" i="1" l="1"/>
  <c r="E29" i="1"/>
  <c r="E28" i="1"/>
  <c r="E27" i="1"/>
  <c r="E26" i="1"/>
  <c r="E25" i="1"/>
  <c r="E24" i="1"/>
  <c r="E23" i="1"/>
  <c r="E22" i="1"/>
  <c r="E32" i="1" l="1"/>
  <c r="E33" i="1" s="1"/>
  <c r="D75" i="1"/>
  <c r="D74" i="1"/>
  <c r="D71" i="1"/>
  <c r="D70" i="1"/>
  <c r="D69" i="1"/>
  <c r="D68" i="1"/>
  <c r="D67" i="1"/>
  <c r="D77" i="1" l="1"/>
  <c r="D61" i="1"/>
  <c r="D60" i="1"/>
  <c r="D59" i="1"/>
  <c r="D58" i="1"/>
  <c r="D57" i="1"/>
  <c r="D56" i="1"/>
  <c r="D55" i="1"/>
  <c r="D54" i="1"/>
  <c r="D53" i="1"/>
  <c r="D52" i="1"/>
  <c r="D51" i="1"/>
  <c r="D63" i="1" l="1"/>
  <c r="D62" i="1"/>
  <c r="E9" i="1"/>
  <c r="E10" i="1"/>
  <c r="E11" i="1"/>
  <c r="E12" i="1"/>
  <c r="E13" i="1"/>
  <c r="E14" i="1"/>
  <c r="E15" i="1"/>
  <c r="E16" i="1"/>
  <c r="E17" i="1"/>
  <c r="E8" i="1"/>
  <c r="E7" i="1"/>
  <c r="B32" i="1" l="1"/>
  <c r="B77" i="1" l="1"/>
  <c r="D76" i="1"/>
  <c r="B76" i="1"/>
  <c r="D48" i="1"/>
  <c r="B48" i="1"/>
  <c r="D47" i="1"/>
  <c r="B47" i="1"/>
  <c r="B33" i="1"/>
  <c r="E19" i="1"/>
  <c r="D19" i="1"/>
  <c r="E18" i="1"/>
</calcChain>
</file>

<file path=xl/sharedStrings.xml><?xml version="1.0" encoding="utf-8"?>
<sst xmlns="http://schemas.openxmlformats.org/spreadsheetml/2006/main" count="256" uniqueCount="33">
  <si>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</si>
  <si>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</si>
  <si>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</si>
  <si>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SECUNDARIA</t>
  </si>
  <si>
    <t>TRONCAL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</si>
  <si>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</si>
  <si>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</si>
  <si>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</si>
  <si>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</si>
  <si>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</si>
  <si>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</si>
  <si>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</si>
  <si>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</si>
  <si>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</si>
  <si>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</si>
  <si>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</si>
  <si>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</si>
  <si>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</si>
  <si>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SATENA</t>
  </si>
  <si>
    <t>TOTAL</t>
  </si>
  <si>
    <t>CUMPLIMIENTO AEROCOMERCIAL POR CAUSAS
ENERO 2024</t>
  </si>
  <si>
    <t>AIRES</t>
  </si>
  <si>
    <t>AVIANCA (AEROGAL, AVIATECA, LACSA, TACA)</t>
  </si>
  <si>
    <t>UNITED AIRLINES</t>
  </si>
  <si>
    <t>DELTA AIRLINES</t>
  </si>
  <si>
    <t>AIR FRANCE</t>
  </si>
  <si>
    <t>KLM</t>
  </si>
  <si>
    <t>AMERICAN AIRLINES</t>
  </si>
  <si>
    <t>LASER AIRLINES</t>
  </si>
  <si>
    <t>IBERIA</t>
  </si>
  <si>
    <t>AIR EUROPA</t>
  </si>
  <si>
    <t>VOLARIS (COSTA RICA, MEXICO)</t>
  </si>
  <si>
    <t>LATAM (TAM, LAN, LAN ECUADOR, LAN PERÚ)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</si>
</sst>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 applyAlignment="1">
      <alignment horizontal="left"/>
    </xf>
    <xf numFmtId="10" fontId="0" fillId="0" borderId="10" xfId="1" applyNumberFormat="1" applyFont="1" applyBorder="1"/>
    <xf numFmtId="10" fontId="0" fillId="5" borderId="11" xfId="1" applyNumberFormat="1" applyFont="1" applyFill="1" applyBorder="1"/>
    <xf numFmtId="164" fontId="0" fillId="0" borderId="6" xfId="1" applyNumberFormat="1" applyFont="1" applyBorder="1" applyAlignment="1">
      <alignment horizontal="left"/>
    </xf>
    <xf numFmtId="10" fontId="0" fillId="0" borderId="7" xfId="1" applyNumberFormat="1" applyFont="1" applyBorder="1"/>
    <xf numFmtId="10" fontId="0" fillId="5" borderId="8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5" xfId="0" applyFont="1" applyBorder="1"/>
    <xf numFmtId="0" fontId="2" fillId="0" borderId="8" xfId="0" applyFont="1" applyBorder="1"/>
    <xf numFmtId="10" fontId="0" fillId="0" borderId="0" xfId="1" applyNumberFormat="1" applyFont="1" applyFill="1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10" fontId="0" fillId="0" borderId="0" xfId="1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0" fontId="0" fillId="0" borderId="7" xfId="1" applyNumberFormat="1" applyFont="1" applyFill="1" applyBorder="1"/>
    <xf numFmtId="10" fontId="0" fillId="0" borderId="10" xfId="1" applyNumberFormat="1" applyFont="1" applyFill="1" applyBorder="1"/>
    <xf numFmtId="164" fontId="0" fillId="0" borderId="4" xfId="1" applyNumberFormat="1" applyFont="1" applyFill="1" applyBorder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4" xfId="0" applyBorder="1"/>
    <xf numFmtId="0" fontId="0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Font="1"/>
    <xf numFmtId="0" fontId="2" fillId="0" borderId="5" xfId="0" applyFont="1" applyFill="1" applyBorder="1"/>
    <xf numFmtId="0" fontId="2" fillId="0" borderId="8" xfId="0" applyFont="1" applyFill="1" applyBorder="1"/>
    <xf numFmtId="10" fontId="0" fillId="0" borderId="4" xfId="1" applyNumberFormat="1" applyFont="1" applyBorder="1"/>
    <xf numFmtId="10" fontId="0" fillId="5" borderId="5" xfId="1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7" xfId="0" applyFont="1" applyBorder="1" applyAlignment="1">
      <alignment horizontal="left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4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5703125" style="37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9" ht="41.25" customHeight="1" thickBot="1" x14ac:dyDescent="0.3">
      <c r="A1" s="56" t="s">
        <v>20</v>
      </c>
      <c r="B1" s="57"/>
      <c r="C1" s="57"/>
      <c r="D1" s="57"/>
      <c r="E1" s="57"/>
      <c r="F1" s="44"/>
    </row>
    <row r="2" spans="1:9" x14ac:dyDescent="0.25">
      <c r="A2" s="1"/>
      <c r="B2" s="2"/>
      <c r="C2" s="2"/>
      <c r="D2" s="2"/>
      <c r="E2" s="43"/>
    </row>
    <row r="3" spans="1:9" ht="28.5" customHeight="1" x14ac:dyDescent="0.25">
      <c r="A3" s="58" t="s">
        <v>0</v>
      </c>
      <c r="B3" s="58"/>
      <c r="C3" s="58"/>
      <c r="D3" s="58"/>
      <c r="E3" s="59"/>
    </row>
    <row r="4" spans="1:9" ht="28.5" customHeight="1" thickBot="1" x14ac:dyDescent="0.3">
      <c r="A4" s="60" t="s">
        <v>1</v>
      </c>
      <c r="B4" s="60"/>
      <c r="C4" s="60"/>
      <c r="D4" s="60"/>
      <c r="E4" s="61"/>
      <c r="F4" s="44"/>
    </row>
    <row r="5" spans="1:9" ht="15.75" thickBot="1" x14ac:dyDescent="0.3">
      <c r="A5" s="46"/>
      <c r="B5" s="42"/>
      <c r="C5" s="42"/>
      <c r="D5" s="42"/>
      <c r="E5" s="42"/>
      <c r="G5" s="26"/>
    </row>
    <row r="6" spans="1:9" x14ac:dyDescent="0.25">
      <c r="A6" s="62" t="s">
        <v>21</v>
      </c>
      <c r="B6" s="32" t="s">
        <v>2</v>
      </c>
      <c r="C6" s="32" t="s">
        <v>3</v>
      </c>
      <c r="D6" s="32" t="s">
        <v>4</v>
      </c>
      <c r="E6" s="33" t="s">
        <v>19</v>
      </c>
      <c r="G6" s="26"/>
    </row>
    <row r="7" spans="1:9" x14ac:dyDescent="0.25">
      <c r="A7" s="63"/>
      <c r="B7" s="17">
        <v>112</v>
      </c>
      <c r="C7" s="17">
        <v>0</v>
      </c>
      <c r="D7" s="17">
        <v>6294</v>
      </c>
      <c r="E7" s="18">
        <f>+B7+C7+D7</f>
        <v>6406</v>
      </c>
      <c r="G7" s="26"/>
    </row>
    <row r="8" spans="1:9" x14ac:dyDescent="0.25">
      <c r="A8" s="3" t="s">
        <v>6</v>
      </c>
      <c r="B8" s="4">
        <v>9</v>
      </c>
      <c r="C8" s="4">
        <v>0</v>
      </c>
      <c r="D8" s="4">
        <v>66</v>
      </c>
      <c r="E8" s="4">
        <f>+B8+C8+D8</f>
        <v>75</v>
      </c>
      <c r="G8" s="25"/>
    </row>
    <row r="9" spans="1:9" x14ac:dyDescent="0.25">
      <c r="A9" s="6" t="s">
        <v>7</v>
      </c>
      <c r="B9">
        <v>0</v>
      </c>
      <c r="C9">
        <v>0</v>
      </c>
      <c r="D9">
        <v>0</v>
      </c>
      <c r="E9" s="22">
        <f t="shared" ref="E9:E17" si="0">+B9+C9+D9</f>
        <v>0</v>
      </c>
      <c r="G9" s="25"/>
    </row>
    <row r="10" spans="1:9" x14ac:dyDescent="0.25">
      <c r="A10" s="6" t="s">
        <v>9</v>
      </c>
      <c r="B10">
        <v>0</v>
      </c>
      <c r="C10">
        <v>0</v>
      </c>
      <c r="D10">
        <v>0</v>
      </c>
      <c r="E10" s="18">
        <f t="shared" si="0"/>
        <v>0</v>
      </c>
      <c r="G10" s="25"/>
    </row>
    <row r="11" spans="1:9" x14ac:dyDescent="0.25">
      <c r="A11" s="3" t="s">
        <v>11</v>
      </c>
      <c r="B11" s="4">
        <v>0</v>
      </c>
      <c r="C11" s="4">
        <v>0</v>
      </c>
      <c r="D11" s="4">
        <v>34</v>
      </c>
      <c r="E11" s="4">
        <f t="shared" si="0"/>
        <v>34</v>
      </c>
      <c r="G11" s="25"/>
    </row>
    <row r="12" spans="1:9" x14ac:dyDescent="0.25">
      <c r="A12" s="6" t="s">
        <v>7</v>
      </c>
      <c r="B12">
        <v>0</v>
      </c>
      <c r="C12">
        <v>0</v>
      </c>
      <c r="D12">
        <v>29</v>
      </c>
      <c r="E12" s="22">
        <f t="shared" si="0"/>
        <v>29</v>
      </c>
      <c r="G12" s="25"/>
    </row>
    <row r="13" spans="1:9" x14ac:dyDescent="0.25">
      <c r="A13" s="6" t="s">
        <v>12</v>
      </c>
      <c r="B13">
        <v>0</v>
      </c>
      <c r="C13">
        <v>0</v>
      </c>
      <c r="D13">
        <v>5</v>
      </c>
      <c r="E13" s="18">
        <f t="shared" si="0"/>
        <v>5</v>
      </c>
      <c r="G13" s="45"/>
    </row>
    <row r="14" spans="1:9" x14ac:dyDescent="0.25">
      <c r="A14" s="3" t="s">
        <v>14</v>
      </c>
      <c r="B14" s="4">
        <v>93</v>
      </c>
      <c r="C14" s="4">
        <v>0</v>
      </c>
      <c r="D14" s="4">
        <v>5162</v>
      </c>
      <c r="E14" s="4">
        <f t="shared" si="0"/>
        <v>5255</v>
      </c>
      <c r="G14" s="25"/>
    </row>
    <row r="15" spans="1:9" x14ac:dyDescent="0.25">
      <c r="A15" s="3" t="s">
        <v>16</v>
      </c>
      <c r="B15" s="4">
        <v>10</v>
      </c>
      <c r="C15" s="4">
        <v>0</v>
      </c>
      <c r="D15" s="4">
        <v>1032</v>
      </c>
      <c r="E15" s="4">
        <f t="shared" si="0"/>
        <v>1042</v>
      </c>
      <c r="G15" s="26"/>
    </row>
    <row r="16" spans="1:9" x14ac:dyDescent="0.25">
      <c r="A16" s="6" t="s">
        <v>7</v>
      </c>
      <c r="B16" s="19">
        <v>7</v>
      </c>
      <c r="C16" s="19">
        <v>0</v>
      </c>
      <c r="D16" s="47">
        <v>643</v>
      </c>
      <c r="E16" s="22">
        <f t="shared" si="0"/>
        <v>650</v>
      </c>
      <c r="G16" s="27"/>
      <c r="H16" s="38"/>
      <c r="I16" s="26"/>
    </row>
    <row r="17" spans="1:13" ht="15.75" thickBot="1" x14ac:dyDescent="0.3">
      <c r="A17" s="8" t="s">
        <v>12</v>
      </c>
      <c r="B17" s="9">
        <v>3</v>
      </c>
      <c r="C17" s="9">
        <v>0</v>
      </c>
      <c r="D17" s="9">
        <v>389</v>
      </c>
      <c r="E17" s="23">
        <f t="shared" si="0"/>
        <v>392</v>
      </c>
      <c r="G17" s="27"/>
      <c r="H17" s="38"/>
      <c r="I17" s="26"/>
    </row>
    <row r="18" spans="1:13" x14ac:dyDescent="0.25">
      <c r="A18" s="11" t="s">
        <v>17</v>
      </c>
      <c r="B18" s="12">
        <f>+B14/B7</f>
        <v>0.8303571428571429</v>
      </c>
      <c r="C18" s="12">
        <v>0</v>
      </c>
      <c r="D18" s="12">
        <f>+D14/D7</f>
        <v>0.82014617095646647</v>
      </c>
      <c r="E18" s="13">
        <f t="shared" ref="E18" si="1">+E14/E7</f>
        <v>0.82032469559787702</v>
      </c>
      <c r="G18" s="27"/>
      <c r="H18" s="38"/>
      <c r="I18" s="26"/>
      <c r="K18" s="21"/>
      <c r="L18" s="21"/>
      <c r="M18" s="21"/>
    </row>
    <row r="19" spans="1:13" ht="15.75" thickBot="1" x14ac:dyDescent="0.3">
      <c r="A19" s="14" t="s">
        <v>5</v>
      </c>
      <c r="B19" s="15">
        <f t="shared" ref="B19:E19" si="2">+B14/(B7-B16-B12-B9)</f>
        <v>0.88571428571428568</v>
      </c>
      <c r="C19" s="15">
        <v>0</v>
      </c>
      <c r="D19" s="15">
        <f t="shared" si="2"/>
        <v>0.91817858413376019</v>
      </c>
      <c r="E19" s="16">
        <f t="shared" si="2"/>
        <v>0.91758337698620573</v>
      </c>
      <c r="G19" s="26"/>
      <c r="H19" s="39"/>
      <c r="I19" s="26"/>
      <c r="K19" s="21"/>
      <c r="L19" s="21"/>
      <c r="M19" s="21"/>
    </row>
    <row r="20" spans="1:13" ht="15.75" customHeight="1" thickBot="1" x14ac:dyDescent="0.3">
      <c r="G20" s="26"/>
      <c r="H20" s="38"/>
      <c r="I20" s="26"/>
    </row>
    <row r="21" spans="1:13" ht="15" customHeight="1" x14ac:dyDescent="0.25">
      <c r="A21" s="52" t="s">
        <v>10</v>
      </c>
      <c r="B21" s="31" t="s">
        <v>2</v>
      </c>
      <c r="C21" s="31" t="s">
        <v>3</v>
      </c>
      <c r="D21" s="31" t="s">
        <v>4</v>
      </c>
      <c r="E21" s="33" t="s">
        <v>19</v>
      </c>
      <c r="G21" s="26"/>
      <c r="H21" s="38"/>
      <c r="I21" s="26"/>
    </row>
    <row r="22" spans="1:13" x14ac:dyDescent="0.25">
      <c r="A22" s="53"/>
      <c r="B22" s="17">
        <v>541</v>
      </c>
      <c r="C22" s="17">
        <v>0</v>
      </c>
      <c r="D22" s="17">
        <v>3648</v>
      </c>
      <c r="E22" s="18">
        <f>+B22+C22+D22</f>
        <v>4189</v>
      </c>
      <c r="F22" s="19"/>
      <c r="G22" s="26"/>
      <c r="H22" s="40"/>
    </row>
    <row r="23" spans="1:13" x14ac:dyDescent="0.25">
      <c r="A23" s="3" t="s">
        <v>6</v>
      </c>
      <c r="B23" s="4">
        <v>0</v>
      </c>
      <c r="C23" s="4">
        <v>0</v>
      </c>
      <c r="D23" s="4">
        <v>39</v>
      </c>
      <c r="E23" s="5">
        <f>+B23+C23+D23</f>
        <v>39</v>
      </c>
      <c r="G23" s="26"/>
      <c r="H23" s="40"/>
    </row>
    <row r="24" spans="1:13" ht="15" customHeight="1" x14ac:dyDescent="0.25">
      <c r="A24" s="6" t="s">
        <v>9</v>
      </c>
      <c r="B24">
        <v>0</v>
      </c>
      <c r="C24">
        <v>0</v>
      </c>
      <c r="D24">
        <v>0</v>
      </c>
      <c r="E24" s="7">
        <f t="shared" ref="E24:E29" si="3">+D24+C24+B24</f>
        <v>0</v>
      </c>
      <c r="G24" s="26"/>
      <c r="H24" s="39"/>
    </row>
    <row r="25" spans="1:13" ht="15" customHeight="1" x14ac:dyDescent="0.25">
      <c r="A25" s="3" t="s">
        <v>11</v>
      </c>
      <c r="B25" s="4">
        <v>1</v>
      </c>
      <c r="C25" s="4">
        <v>0</v>
      </c>
      <c r="D25" s="4">
        <v>159</v>
      </c>
      <c r="E25" s="5">
        <f t="shared" si="3"/>
        <v>160</v>
      </c>
      <c r="G25" s="26"/>
      <c r="H25" s="38"/>
    </row>
    <row r="26" spans="1:13" x14ac:dyDescent="0.25">
      <c r="A26" s="6" t="s">
        <v>7</v>
      </c>
      <c r="B26">
        <v>0</v>
      </c>
      <c r="C26">
        <v>0</v>
      </c>
      <c r="D26">
        <v>15</v>
      </c>
      <c r="E26" s="7">
        <f t="shared" si="3"/>
        <v>15</v>
      </c>
      <c r="G26" s="26"/>
    </row>
    <row r="27" spans="1:13" x14ac:dyDescent="0.25">
      <c r="A27" s="6" t="s">
        <v>12</v>
      </c>
      <c r="B27">
        <v>1</v>
      </c>
      <c r="C27">
        <v>0</v>
      </c>
      <c r="D27">
        <v>144</v>
      </c>
      <c r="E27" s="7">
        <f t="shared" si="3"/>
        <v>145</v>
      </c>
      <c r="G27" s="26"/>
    </row>
    <row r="28" spans="1:13" x14ac:dyDescent="0.25">
      <c r="A28" s="3" t="s">
        <v>14</v>
      </c>
      <c r="B28" s="4">
        <v>481</v>
      </c>
      <c r="C28" s="4">
        <v>0</v>
      </c>
      <c r="D28" s="4">
        <v>3032</v>
      </c>
      <c r="E28" s="5">
        <f t="shared" si="3"/>
        <v>3513</v>
      </c>
      <c r="G28" s="26"/>
    </row>
    <row r="29" spans="1:13" x14ac:dyDescent="0.25">
      <c r="A29" s="3" t="s">
        <v>16</v>
      </c>
      <c r="B29" s="4">
        <v>59</v>
      </c>
      <c r="C29" s="4">
        <v>0</v>
      </c>
      <c r="D29" s="4">
        <v>418</v>
      </c>
      <c r="E29" s="5">
        <f t="shared" si="3"/>
        <v>477</v>
      </c>
      <c r="G29" s="26"/>
    </row>
    <row r="30" spans="1:13" x14ac:dyDescent="0.25">
      <c r="A30" s="6" t="s">
        <v>7</v>
      </c>
      <c r="B30">
        <v>25</v>
      </c>
      <c r="C30">
        <v>0</v>
      </c>
      <c r="D30">
        <v>288</v>
      </c>
      <c r="E30" s="7">
        <f>+B30+D30+C30</f>
        <v>313</v>
      </c>
      <c r="G30" s="26"/>
    </row>
    <row r="31" spans="1:13" ht="15.75" thickBot="1" x14ac:dyDescent="0.3">
      <c r="A31" s="8" t="s">
        <v>12</v>
      </c>
      <c r="B31" s="9">
        <v>34</v>
      </c>
      <c r="C31" s="9">
        <v>0</v>
      </c>
      <c r="D31" s="9">
        <v>130</v>
      </c>
      <c r="E31" s="10">
        <f>+D31+C31+B31</f>
        <v>164</v>
      </c>
      <c r="G31" s="26"/>
    </row>
    <row r="32" spans="1:13" x14ac:dyDescent="0.25">
      <c r="A32" s="11" t="s">
        <v>17</v>
      </c>
      <c r="B32" s="12">
        <f>+B28/B22</f>
        <v>0.88909426987061002</v>
      </c>
      <c r="C32" s="12">
        <v>0</v>
      </c>
      <c r="D32" s="12">
        <f>+D28/D22</f>
        <v>0.83114035087719296</v>
      </c>
      <c r="E32" s="13">
        <f>+E28/E22</f>
        <v>0.83862497015994275</v>
      </c>
    </row>
    <row r="33" spans="1:5" ht="15.75" thickBot="1" x14ac:dyDescent="0.3">
      <c r="A33" s="14" t="s">
        <v>5</v>
      </c>
      <c r="B33" s="15">
        <f>+B28/(B22-B30-B26-B32)</f>
        <v>0.93377949224006462</v>
      </c>
      <c r="C33" s="15">
        <v>0</v>
      </c>
      <c r="D33" s="15">
        <f>+D28/(D22-D30-D26-D32)</f>
        <v>0.90665278197648302</v>
      </c>
      <c r="E33" s="16">
        <f>+E28/(E22-E30-E26-E32)</f>
        <v>0.91006557982898928</v>
      </c>
    </row>
    <row r="35" spans="1:5" ht="15.75" thickBot="1" x14ac:dyDescent="0.3"/>
    <row r="36" spans="1:5" x14ac:dyDescent="0.25">
      <c r="A36" s="52" t="s">
        <v>8</v>
      </c>
      <c r="B36" s="31" t="s">
        <v>2</v>
      </c>
      <c r="C36" s="31" t="s">
        <v>3</v>
      </c>
      <c r="D36" s="31" t="s">
        <v>4</v>
      </c>
      <c r="E36" s="33" t="s">
        <v>19</v>
      </c>
    </row>
    <row r="37" spans="1:5" x14ac:dyDescent="0.25">
      <c r="A37" s="53"/>
      <c r="B37" s="17">
        <v>304</v>
      </c>
      <c r="C37" s="17">
        <v>0</v>
      </c>
      <c r="D37" s="17">
        <v>931</v>
      </c>
      <c r="E37" s="18">
        <f>+D37+C37+B37</f>
        <v>1235</v>
      </c>
    </row>
    <row r="38" spans="1:5" x14ac:dyDescent="0.25">
      <c r="A38" s="3" t="s">
        <v>6</v>
      </c>
      <c r="B38" s="4">
        <v>0</v>
      </c>
      <c r="C38" s="4">
        <v>0</v>
      </c>
      <c r="D38" s="4">
        <v>0</v>
      </c>
      <c r="E38" s="5">
        <f t="shared" ref="E38:E44" si="4">+D38+C38+B38</f>
        <v>0</v>
      </c>
    </row>
    <row r="39" spans="1:5" x14ac:dyDescent="0.25">
      <c r="A39" s="6" t="s">
        <v>7</v>
      </c>
      <c r="B39">
        <v>0</v>
      </c>
      <c r="C39">
        <v>0</v>
      </c>
      <c r="D39">
        <v>0</v>
      </c>
      <c r="E39" s="7">
        <f t="shared" si="4"/>
        <v>0</v>
      </c>
    </row>
    <row r="40" spans="1:5" x14ac:dyDescent="0.25">
      <c r="A40" s="6" t="s">
        <v>12</v>
      </c>
      <c r="B40">
        <v>0</v>
      </c>
      <c r="C40">
        <v>0</v>
      </c>
      <c r="D40">
        <v>0</v>
      </c>
      <c r="E40" s="7">
        <f t="shared" si="4"/>
        <v>0</v>
      </c>
    </row>
    <row r="41" spans="1:5" x14ac:dyDescent="0.25">
      <c r="A41" s="3" t="s">
        <v>11</v>
      </c>
      <c r="B41" s="4">
        <v>0</v>
      </c>
      <c r="C41" s="4">
        <v>0</v>
      </c>
      <c r="D41" s="4">
        <v>0</v>
      </c>
      <c r="E41" s="5">
        <f t="shared" si="4"/>
        <v>0</v>
      </c>
    </row>
    <row r="42" spans="1:5" x14ac:dyDescent="0.25">
      <c r="A42" s="6" t="s">
        <v>12</v>
      </c>
      <c r="B42">
        <v>0</v>
      </c>
      <c r="C42">
        <v>0</v>
      </c>
      <c r="D42">
        <v>0</v>
      </c>
      <c r="E42" s="7">
        <f t="shared" si="4"/>
        <v>0</v>
      </c>
    </row>
    <row r="43" spans="1:5" x14ac:dyDescent="0.25">
      <c r="A43" s="3" t="s">
        <v>14</v>
      </c>
      <c r="B43" s="4">
        <v>202</v>
      </c>
      <c r="C43" s="4">
        <v>0</v>
      </c>
      <c r="D43" s="4">
        <v>517</v>
      </c>
      <c r="E43" s="5">
        <f>+D43+C43+B43</f>
        <v>719</v>
      </c>
    </row>
    <row r="44" spans="1:5" x14ac:dyDescent="0.25">
      <c r="A44" s="3" t="s">
        <v>16</v>
      </c>
      <c r="B44" s="4">
        <v>101</v>
      </c>
      <c r="C44" s="4">
        <v>0</v>
      </c>
      <c r="D44" s="4">
        <v>414</v>
      </c>
      <c r="E44" s="5">
        <f t="shared" si="4"/>
        <v>515</v>
      </c>
    </row>
    <row r="45" spans="1:5" x14ac:dyDescent="0.25">
      <c r="A45" s="6" t="s">
        <v>7</v>
      </c>
      <c r="B45">
        <v>72</v>
      </c>
      <c r="C45">
        <v>0</v>
      </c>
      <c r="D45">
        <v>352</v>
      </c>
      <c r="E45" s="7">
        <f>+B45+C45+D45</f>
        <v>424</v>
      </c>
    </row>
    <row r="46" spans="1:5" ht="15.75" thickBot="1" x14ac:dyDescent="0.3">
      <c r="A46" s="8" t="s">
        <v>12</v>
      </c>
      <c r="B46" s="9">
        <v>29</v>
      </c>
      <c r="C46" s="9">
        <v>0</v>
      </c>
      <c r="D46" s="9">
        <v>62</v>
      </c>
      <c r="E46" s="10">
        <f>+B46+C46+D46</f>
        <v>91</v>
      </c>
    </row>
    <row r="47" spans="1:5" x14ac:dyDescent="0.25">
      <c r="A47" s="11" t="s">
        <v>17</v>
      </c>
      <c r="B47" s="12">
        <f>+B43/B37</f>
        <v>0.66447368421052633</v>
      </c>
      <c r="C47" s="12">
        <v>0</v>
      </c>
      <c r="D47" s="12">
        <f>+D43/D37</f>
        <v>0.55531686358754029</v>
      </c>
      <c r="E47" s="13">
        <f>+E43/E37</f>
        <v>0.58218623481781373</v>
      </c>
    </row>
    <row r="48" spans="1:5" ht="15.75" thickBot="1" x14ac:dyDescent="0.3">
      <c r="A48" s="14" t="s">
        <v>5</v>
      </c>
      <c r="B48" s="15">
        <f>+B43/(B37-B39-B45)</f>
        <v>0.87068965517241381</v>
      </c>
      <c r="C48" s="15">
        <v>0</v>
      </c>
      <c r="D48" s="15">
        <f>+D43/(D37-D39-D45)</f>
        <v>0.89291882556131263</v>
      </c>
      <c r="E48" s="16">
        <f>+E43/(E37-E39-E45)</f>
        <v>0.88655980271270041</v>
      </c>
    </row>
    <row r="49" spans="1:6" ht="15.75" thickBot="1" x14ac:dyDescent="0.3"/>
    <row r="50" spans="1:6" x14ac:dyDescent="0.25">
      <c r="A50" s="54" t="s">
        <v>13</v>
      </c>
      <c r="B50" s="31" t="s">
        <v>3</v>
      </c>
      <c r="C50" s="31" t="s">
        <v>4</v>
      </c>
      <c r="D50" s="33" t="s">
        <v>19</v>
      </c>
      <c r="F50" s="41"/>
    </row>
    <row r="51" spans="1:6" x14ac:dyDescent="0.25">
      <c r="A51" s="55"/>
      <c r="B51" s="17">
        <v>4194</v>
      </c>
      <c r="C51" s="17">
        <v>0</v>
      </c>
      <c r="D51" s="18">
        <f>+B51+C51</f>
        <v>4194</v>
      </c>
    </row>
    <row r="52" spans="1:6" x14ac:dyDescent="0.25">
      <c r="A52" s="3" t="s">
        <v>6</v>
      </c>
      <c r="B52" s="4">
        <v>172</v>
      </c>
      <c r="C52" s="4">
        <v>0</v>
      </c>
      <c r="D52" s="5">
        <f>+B52+C52</f>
        <v>172</v>
      </c>
    </row>
    <row r="53" spans="1:6" x14ac:dyDescent="0.25">
      <c r="A53" s="6" t="s">
        <v>7</v>
      </c>
      <c r="B53">
        <v>151</v>
      </c>
      <c r="C53">
        <v>0</v>
      </c>
      <c r="D53" s="7">
        <f>+C53+B53</f>
        <v>151</v>
      </c>
    </row>
    <row r="54" spans="1:6" x14ac:dyDescent="0.25">
      <c r="A54" s="6" t="s">
        <v>12</v>
      </c>
      <c r="B54">
        <v>21</v>
      </c>
      <c r="C54">
        <v>0</v>
      </c>
      <c r="D54" s="7">
        <f>+C54+B54</f>
        <v>21</v>
      </c>
    </row>
    <row r="55" spans="1:6" x14ac:dyDescent="0.25">
      <c r="A55" s="3" t="s">
        <v>11</v>
      </c>
      <c r="B55" s="4">
        <v>191</v>
      </c>
      <c r="C55" s="4">
        <v>0</v>
      </c>
      <c r="D55" s="5">
        <f>C55+B55</f>
        <v>191</v>
      </c>
    </row>
    <row r="56" spans="1:6" x14ac:dyDescent="0.25">
      <c r="A56" s="6" t="s">
        <v>7</v>
      </c>
      <c r="B56">
        <v>70</v>
      </c>
      <c r="C56">
        <v>0</v>
      </c>
      <c r="D56" s="7">
        <f t="shared" ref="D56:D61" si="5">+C56+B56</f>
        <v>70</v>
      </c>
    </row>
    <row r="57" spans="1:6" x14ac:dyDescent="0.25">
      <c r="A57" s="6" t="s">
        <v>12</v>
      </c>
      <c r="B57">
        <v>121</v>
      </c>
      <c r="C57">
        <v>0</v>
      </c>
      <c r="D57" s="7">
        <f t="shared" si="5"/>
        <v>121</v>
      </c>
    </row>
    <row r="58" spans="1:6" x14ac:dyDescent="0.25">
      <c r="A58" s="3" t="s">
        <v>14</v>
      </c>
      <c r="B58" s="4">
        <v>2834</v>
      </c>
      <c r="C58" s="4">
        <v>0</v>
      </c>
      <c r="D58" s="5">
        <f t="shared" si="5"/>
        <v>2834</v>
      </c>
    </row>
    <row r="59" spans="1:6" x14ac:dyDescent="0.25">
      <c r="A59" s="3" t="s">
        <v>16</v>
      </c>
      <c r="B59" s="4">
        <v>997</v>
      </c>
      <c r="C59" s="4">
        <v>0</v>
      </c>
      <c r="D59" s="5">
        <f t="shared" si="5"/>
        <v>997</v>
      </c>
    </row>
    <row r="60" spans="1:6" x14ac:dyDescent="0.25">
      <c r="A60" s="6" t="s">
        <v>7</v>
      </c>
      <c r="B60">
        <v>743</v>
      </c>
      <c r="C60">
        <v>0</v>
      </c>
      <c r="D60" s="7">
        <f t="shared" si="5"/>
        <v>743</v>
      </c>
    </row>
    <row r="61" spans="1:6" ht="15.75" thickBot="1" x14ac:dyDescent="0.3">
      <c r="A61" s="8" t="s">
        <v>12</v>
      </c>
      <c r="B61" s="9">
        <v>254</v>
      </c>
      <c r="C61" s="9">
        <v>0</v>
      </c>
      <c r="D61" s="10">
        <f t="shared" si="5"/>
        <v>254</v>
      </c>
    </row>
    <row r="62" spans="1:6" x14ac:dyDescent="0.25">
      <c r="A62" s="11" t="s">
        <v>17</v>
      </c>
      <c r="B62" s="35">
        <f>+B58/B51</f>
        <v>0.67572722937529806</v>
      </c>
      <c r="C62" s="12">
        <v>0</v>
      </c>
      <c r="D62" s="13">
        <f>+D58/D51</f>
        <v>0.67572722937529806</v>
      </c>
    </row>
    <row r="63" spans="1:6" ht="15.75" thickBot="1" x14ac:dyDescent="0.3">
      <c r="A63" s="14" t="s">
        <v>5</v>
      </c>
      <c r="B63" s="34">
        <f>+B58/(B51-B60-B56-B53)</f>
        <v>0.87739938080495361</v>
      </c>
      <c r="C63" s="15">
        <v>0</v>
      </c>
      <c r="D63" s="16">
        <f>+D58/(D51-D60-D56-D53)</f>
        <v>0.87739938080495361</v>
      </c>
    </row>
    <row r="64" spans="1:6" ht="15.75" thickBot="1" x14ac:dyDescent="0.3"/>
    <row r="65" spans="1:4" x14ac:dyDescent="0.25">
      <c r="A65" s="52" t="s">
        <v>15</v>
      </c>
      <c r="B65" s="31" t="s">
        <v>3</v>
      </c>
      <c r="C65" s="31" t="s">
        <v>2</v>
      </c>
      <c r="D65" s="33" t="s">
        <v>19</v>
      </c>
    </row>
    <row r="66" spans="1:4" x14ac:dyDescent="0.25">
      <c r="A66" s="53"/>
      <c r="B66" s="17">
        <v>296</v>
      </c>
      <c r="C66" s="17">
        <v>0</v>
      </c>
      <c r="D66" s="18">
        <f>+B66+C66</f>
        <v>296</v>
      </c>
    </row>
    <row r="67" spans="1:4" x14ac:dyDescent="0.25">
      <c r="A67" s="3" t="s">
        <v>6</v>
      </c>
      <c r="B67" s="4">
        <v>0</v>
      </c>
      <c r="C67" s="4">
        <v>0</v>
      </c>
      <c r="D67" s="5">
        <f t="shared" ref="D67:D75" si="6">+C67+B67</f>
        <v>0</v>
      </c>
    </row>
    <row r="68" spans="1:4" x14ac:dyDescent="0.25">
      <c r="A68" s="6" t="s">
        <v>9</v>
      </c>
      <c r="B68">
        <v>0</v>
      </c>
      <c r="C68">
        <v>0</v>
      </c>
      <c r="D68" s="7">
        <f t="shared" si="6"/>
        <v>0</v>
      </c>
    </row>
    <row r="69" spans="1:4" x14ac:dyDescent="0.25">
      <c r="A69" s="3" t="s">
        <v>11</v>
      </c>
      <c r="B69" s="4">
        <v>2</v>
      </c>
      <c r="C69" s="4">
        <v>0</v>
      </c>
      <c r="D69" s="5">
        <f t="shared" si="6"/>
        <v>2</v>
      </c>
    </row>
    <row r="70" spans="1:4" x14ac:dyDescent="0.25">
      <c r="A70" s="6" t="s">
        <v>7</v>
      </c>
      <c r="B70">
        <v>0</v>
      </c>
      <c r="C70">
        <v>0</v>
      </c>
      <c r="D70" s="7">
        <f t="shared" si="6"/>
        <v>0</v>
      </c>
    </row>
    <row r="71" spans="1:4" x14ac:dyDescent="0.25">
      <c r="A71" s="6" t="s">
        <v>12</v>
      </c>
      <c r="B71">
        <v>2</v>
      </c>
      <c r="C71">
        <v>0</v>
      </c>
      <c r="D71" s="7">
        <f t="shared" si="6"/>
        <v>2</v>
      </c>
    </row>
    <row r="72" spans="1:4" x14ac:dyDescent="0.25">
      <c r="A72" s="3" t="s">
        <v>14</v>
      </c>
      <c r="B72" s="4">
        <v>271</v>
      </c>
      <c r="C72" s="4">
        <v>0</v>
      </c>
      <c r="D72" s="5">
        <f>+C72+B72</f>
        <v>271</v>
      </c>
    </row>
    <row r="73" spans="1:4" x14ac:dyDescent="0.25">
      <c r="A73" s="3" t="s">
        <v>16</v>
      </c>
      <c r="B73" s="4">
        <v>23</v>
      </c>
      <c r="C73" s="4">
        <v>0</v>
      </c>
      <c r="D73" s="5">
        <f>+C73+B73</f>
        <v>23</v>
      </c>
    </row>
    <row r="74" spans="1:4" x14ac:dyDescent="0.25">
      <c r="A74" s="6" t="s">
        <v>7</v>
      </c>
      <c r="B74">
        <v>10</v>
      </c>
      <c r="C74">
        <v>0</v>
      </c>
      <c r="D74" s="7">
        <f t="shared" si="6"/>
        <v>10</v>
      </c>
    </row>
    <row r="75" spans="1:4" ht="15.75" thickBot="1" x14ac:dyDescent="0.3">
      <c r="A75" s="8" t="s">
        <v>12</v>
      </c>
      <c r="B75" s="9">
        <v>13</v>
      </c>
      <c r="C75" s="9">
        <v>0</v>
      </c>
      <c r="D75" s="10">
        <f t="shared" si="6"/>
        <v>13</v>
      </c>
    </row>
    <row r="76" spans="1:4" x14ac:dyDescent="0.25">
      <c r="A76" s="11" t="s">
        <v>17</v>
      </c>
      <c r="B76" s="12">
        <f>+B72/B66</f>
        <v>0.91554054054054057</v>
      </c>
      <c r="C76" s="12">
        <v>0</v>
      </c>
      <c r="D76" s="13">
        <f t="shared" ref="D76" si="7">+D72/D66</f>
        <v>0.91554054054054057</v>
      </c>
    </row>
    <row r="77" spans="1:4" ht="15.75" thickBot="1" x14ac:dyDescent="0.3">
      <c r="A77" s="14" t="s">
        <v>5</v>
      </c>
      <c r="B77" s="15">
        <f>+B72/(B66-B74-B70)</f>
        <v>0.94755244755244761</v>
      </c>
      <c r="C77" s="15">
        <v>0</v>
      </c>
      <c r="D77" s="16">
        <f>+D72/(D66-D74-D70-D68)</f>
        <v>0.94755244755244761</v>
      </c>
    </row>
    <row r="78" spans="1:4" ht="15.75" thickBot="1" x14ac:dyDescent="0.3"/>
    <row r="79" spans="1:4" x14ac:dyDescent="0.25">
      <c r="A79" s="54" t="s">
        <v>18</v>
      </c>
      <c r="B79" s="31" t="s">
        <v>3</v>
      </c>
      <c r="C79" s="31" t="s">
        <v>4</v>
      </c>
      <c r="D79" s="33" t="s">
        <v>19</v>
      </c>
    </row>
    <row r="80" spans="1:4" x14ac:dyDescent="0.25">
      <c r="A80" s="55"/>
      <c r="B80" s="17">
        <v>2321</v>
      </c>
      <c r="C80" s="17">
        <v>0</v>
      </c>
      <c r="D80" s="18">
        <f>+B80+C80</f>
        <v>2321</v>
      </c>
    </row>
    <row r="81" spans="1:5" x14ac:dyDescent="0.25">
      <c r="A81" s="3" t="s">
        <v>6</v>
      </c>
      <c r="B81" s="4">
        <v>0</v>
      </c>
      <c r="C81" s="4">
        <v>0</v>
      </c>
      <c r="D81" s="5">
        <f t="shared" ref="D81:D85" si="8">+C81+B81</f>
        <v>0</v>
      </c>
    </row>
    <row r="82" spans="1:5" x14ac:dyDescent="0.25">
      <c r="A82" s="6" t="s">
        <v>9</v>
      </c>
      <c r="B82">
        <v>0</v>
      </c>
      <c r="C82">
        <v>0</v>
      </c>
      <c r="D82" s="7">
        <f t="shared" si="8"/>
        <v>0</v>
      </c>
    </row>
    <row r="83" spans="1:5" x14ac:dyDescent="0.25">
      <c r="A83" s="3" t="s">
        <v>11</v>
      </c>
      <c r="B83" s="4">
        <v>13</v>
      </c>
      <c r="C83" s="4">
        <v>0</v>
      </c>
      <c r="D83" s="5">
        <f t="shared" si="8"/>
        <v>13</v>
      </c>
    </row>
    <row r="84" spans="1:5" x14ac:dyDescent="0.25">
      <c r="A84" s="6" t="s">
        <v>7</v>
      </c>
      <c r="B84">
        <v>5</v>
      </c>
      <c r="C84">
        <v>0</v>
      </c>
      <c r="D84" s="7">
        <f t="shared" si="8"/>
        <v>5</v>
      </c>
    </row>
    <row r="85" spans="1:5" x14ac:dyDescent="0.25">
      <c r="A85" s="6" t="s">
        <v>12</v>
      </c>
      <c r="B85">
        <v>8</v>
      </c>
      <c r="C85">
        <v>0</v>
      </c>
      <c r="D85" s="7">
        <f t="shared" si="8"/>
        <v>8</v>
      </c>
    </row>
    <row r="86" spans="1:5" x14ac:dyDescent="0.25">
      <c r="A86" s="3" t="s">
        <v>14</v>
      </c>
      <c r="B86" s="4">
        <v>1643</v>
      </c>
      <c r="C86" s="4">
        <v>0</v>
      </c>
      <c r="D86" s="5">
        <f>+C86+B86</f>
        <v>1643</v>
      </c>
    </row>
    <row r="87" spans="1:5" x14ac:dyDescent="0.25">
      <c r="A87" s="3" t="s">
        <v>16</v>
      </c>
      <c r="B87" s="4">
        <v>665</v>
      </c>
      <c r="C87" s="4">
        <v>0</v>
      </c>
      <c r="D87" s="5">
        <f>+C87+B87</f>
        <v>665</v>
      </c>
    </row>
    <row r="88" spans="1:5" x14ac:dyDescent="0.25">
      <c r="A88" s="6" t="s">
        <v>7</v>
      </c>
      <c r="B88">
        <v>584</v>
      </c>
      <c r="C88">
        <v>0</v>
      </c>
      <c r="D88" s="7">
        <f>+C88+B88</f>
        <v>584</v>
      </c>
    </row>
    <row r="89" spans="1:5" ht="15.75" thickBot="1" x14ac:dyDescent="0.3">
      <c r="A89" s="8" t="s">
        <v>12</v>
      </c>
      <c r="B89" s="9">
        <v>81</v>
      </c>
      <c r="C89" s="9">
        <v>0</v>
      </c>
      <c r="D89" s="10">
        <f t="shared" ref="D89" si="9">+C89+B89</f>
        <v>81</v>
      </c>
    </row>
    <row r="90" spans="1:5" x14ac:dyDescent="0.25">
      <c r="A90" s="11" t="s">
        <v>17</v>
      </c>
      <c r="B90" s="12">
        <f>+B86/B80</f>
        <v>0.70788453252908234</v>
      </c>
      <c r="C90" s="12">
        <v>0</v>
      </c>
      <c r="D90" s="13">
        <f>+D86/D80</f>
        <v>0.70788453252908234</v>
      </c>
    </row>
    <row r="91" spans="1:5" ht="15.75" thickBot="1" x14ac:dyDescent="0.3">
      <c r="A91" s="14" t="s">
        <v>5</v>
      </c>
      <c r="B91" s="15">
        <f>+B86/(B80-B88-B84)</f>
        <v>0.94861431870669743</v>
      </c>
      <c r="C91" s="15">
        <v>0</v>
      </c>
      <c r="D91" s="16">
        <f>+D86/(D80-D88-D84-D82)</f>
        <v>0.94861431870669743</v>
      </c>
    </row>
    <row r="92" spans="1:5" x14ac:dyDescent="0.25">
      <c r="A92" s="28"/>
      <c r="B92" s="29"/>
      <c r="C92" s="29"/>
      <c r="D92" s="24"/>
      <c r="E92" s="30"/>
    </row>
    <row r="93" spans="1:5" x14ac:dyDescent="0.25">
      <c r="A93" s="36"/>
    </row>
    <row r="94" spans="1:5" x14ac:dyDescent="0.25">
      <c r="A94" s="36"/>
    </row>
  </sheetData>
  <mergeCells count="9">
    <mergeCell ref="A36:A37"/>
    <mergeCell ref="A50:A51"/>
    <mergeCell ref="A65:A66"/>
    <mergeCell ref="A79:A80"/>
    <mergeCell ref="A1:E1"/>
    <mergeCell ref="A3:E3"/>
    <mergeCell ref="A4:E4"/>
    <mergeCell ref="A21:A22"/>
    <mergeCell ref="A6:A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57BC-6B4B-4ECE-BF9F-6072A63110AF}">
  <dimension ref="A1:P159"/>
  <sheetViews>
    <sheetView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42578125" style="37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16" ht="41.25" customHeight="1" thickBot="1" x14ac:dyDescent="0.3">
      <c r="A1" s="56" t="s">
        <v>20</v>
      </c>
      <c r="B1" s="57"/>
      <c r="C1" s="57"/>
      <c r="D1" s="57"/>
      <c r="E1" s="57"/>
      <c r="F1" s="44"/>
    </row>
    <row r="2" spans="1:16" x14ac:dyDescent="0.25">
      <c r="A2" s="1"/>
      <c r="B2" s="2"/>
      <c r="C2" s="2"/>
      <c r="D2" s="2"/>
      <c r="E2" s="43"/>
    </row>
    <row r="3" spans="1:16" ht="28.5" customHeight="1" x14ac:dyDescent="0.25">
      <c r="A3" s="58" t="s">
        <v>0</v>
      </c>
      <c r="B3" s="58"/>
      <c r="C3" s="58"/>
      <c r="D3" s="58"/>
      <c r="E3" s="59"/>
    </row>
    <row r="4" spans="1:16" ht="28.5" customHeight="1" thickBot="1" x14ac:dyDescent="0.3">
      <c r="A4" s="60" t="s">
        <v>1</v>
      </c>
      <c r="B4" s="60"/>
      <c r="C4" s="60"/>
      <c r="D4" s="60"/>
      <c r="E4" s="61"/>
      <c r="F4" s="44"/>
    </row>
    <row r="5" spans="1:16" ht="15.75" thickBot="1" x14ac:dyDescent="0.3">
      <c r="A5" s="46"/>
      <c r="B5" s="42"/>
      <c r="C5" s="42"/>
      <c r="D5" s="42"/>
      <c r="E5" s="42"/>
      <c r="G5" s="26"/>
    </row>
    <row r="6" spans="1:16" x14ac:dyDescent="0.25">
      <c r="A6" s="62" t="s">
        <v>32</v>
      </c>
      <c r="B6" s="32" t="s">
        <v>2</v>
      </c>
      <c r="C6" s="33" t="s">
        <v>19</v>
      </c>
      <c r="E6" s="26"/>
      <c r="F6" s="37"/>
      <c r="H6" s="20"/>
      <c r="O6"/>
      <c r="P6"/>
    </row>
    <row r="7" spans="1:16" x14ac:dyDescent="0.25">
      <c r="A7" s="63"/>
      <c r="B7" s="17">
        <v>382</v>
      </c>
      <c r="C7" s="18">
        <f t="shared" ref="C7:C17" si="0">+B7</f>
        <v>382</v>
      </c>
      <c r="E7" s="26"/>
      <c r="F7" s="37"/>
      <c r="H7" s="20"/>
      <c r="O7"/>
      <c r="P7"/>
    </row>
    <row r="8" spans="1:16" x14ac:dyDescent="0.25">
      <c r="A8" s="3" t="s">
        <v>6</v>
      </c>
      <c r="B8" s="4">
        <v>2</v>
      </c>
      <c r="C8" s="5">
        <f t="shared" si="0"/>
        <v>2</v>
      </c>
      <c r="E8" s="25"/>
      <c r="F8" s="37"/>
      <c r="H8" s="20"/>
      <c r="O8"/>
      <c r="P8"/>
    </row>
    <row r="9" spans="1:16" x14ac:dyDescent="0.25">
      <c r="A9" s="6" t="s">
        <v>7</v>
      </c>
      <c r="B9">
        <v>0</v>
      </c>
      <c r="C9" s="48">
        <f t="shared" si="0"/>
        <v>0</v>
      </c>
      <c r="E9" s="25"/>
      <c r="F9" s="37"/>
      <c r="H9" s="20"/>
      <c r="O9"/>
      <c r="P9"/>
    </row>
    <row r="10" spans="1:16" x14ac:dyDescent="0.25">
      <c r="A10" s="6" t="s">
        <v>9</v>
      </c>
      <c r="B10">
        <v>0</v>
      </c>
      <c r="C10" s="48">
        <f t="shared" si="0"/>
        <v>0</v>
      </c>
      <c r="E10" s="25"/>
      <c r="F10" s="37"/>
      <c r="H10" s="20"/>
      <c r="O10"/>
      <c r="P10"/>
    </row>
    <row r="11" spans="1:16" x14ac:dyDescent="0.25">
      <c r="A11" s="3" t="s">
        <v>11</v>
      </c>
      <c r="B11" s="4">
        <v>13</v>
      </c>
      <c r="C11" s="5">
        <f t="shared" si="0"/>
        <v>13</v>
      </c>
      <c r="E11" s="25"/>
      <c r="F11" s="37"/>
      <c r="H11" s="20"/>
      <c r="O11"/>
      <c r="P11"/>
    </row>
    <row r="12" spans="1:16" x14ac:dyDescent="0.25">
      <c r="A12" s="6" t="s">
        <v>7</v>
      </c>
      <c r="B12">
        <v>1</v>
      </c>
      <c r="C12" s="48">
        <f t="shared" si="0"/>
        <v>1</v>
      </c>
      <c r="E12" s="25"/>
      <c r="F12" s="37"/>
      <c r="H12" s="20"/>
      <c r="O12"/>
      <c r="P12"/>
    </row>
    <row r="13" spans="1:16" x14ac:dyDescent="0.25">
      <c r="A13" s="6" t="s">
        <v>12</v>
      </c>
      <c r="B13">
        <v>12</v>
      </c>
      <c r="C13" s="48">
        <f t="shared" si="0"/>
        <v>12</v>
      </c>
      <c r="E13" s="45"/>
      <c r="F13" s="37"/>
      <c r="H13" s="20"/>
      <c r="O13"/>
      <c r="P13"/>
    </row>
    <row r="14" spans="1:16" x14ac:dyDescent="0.25">
      <c r="A14" s="3" t="s">
        <v>14</v>
      </c>
      <c r="B14" s="4">
        <v>331</v>
      </c>
      <c r="C14" s="5">
        <f t="shared" si="0"/>
        <v>331</v>
      </c>
      <c r="E14" s="25"/>
      <c r="F14" s="37"/>
      <c r="H14" s="20"/>
      <c r="O14"/>
      <c r="P14"/>
    </row>
    <row r="15" spans="1:16" x14ac:dyDescent="0.25">
      <c r="A15" s="3" t="s">
        <v>16</v>
      </c>
      <c r="B15" s="4">
        <v>36</v>
      </c>
      <c r="C15" s="5">
        <f t="shared" si="0"/>
        <v>36</v>
      </c>
      <c r="E15" s="26"/>
      <c r="F15" s="37"/>
      <c r="H15" s="20"/>
      <c r="O15"/>
      <c r="P15"/>
    </row>
    <row r="16" spans="1:16" x14ac:dyDescent="0.25">
      <c r="A16" s="6" t="s">
        <v>7</v>
      </c>
      <c r="B16" s="19">
        <v>20</v>
      </c>
      <c r="C16" s="48">
        <f t="shared" si="0"/>
        <v>20</v>
      </c>
      <c r="E16" s="27"/>
      <c r="F16" s="38"/>
      <c r="G16" s="26"/>
      <c r="H16" s="20"/>
      <c r="O16"/>
      <c r="P16"/>
    </row>
    <row r="17" spans="1:16" ht="15.75" thickBot="1" x14ac:dyDescent="0.3">
      <c r="A17" s="8" t="s">
        <v>12</v>
      </c>
      <c r="B17" s="9">
        <v>16</v>
      </c>
      <c r="C17" s="49">
        <f t="shared" si="0"/>
        <v>16</v>
      </c>
      <c r="E17" s="27"/>
      <c r="F17" s="38"/>
      <c r="G17" s="26"/>
      <c r="H17" s="20"/>
      <c r="O17"/>
      <c r="P17"/>
    </row>
    <row r="18" spans="1:16" x14ac:dyDescent="0.25">
      <c r="A18" s="11" t="s">
        <v>17</v>
      </c>
      <c r="B18" s="12">
        <f>+B14/B7</f>
        <v>0.86649214659685869</v>
      </c>
      <c r="C18" s="13">
        <f>+C14/C7</f>
        <v>0.86649214659685869</v>
      </c>
      <c r="E18" s="27"/>
      <c r="F18" s="38"/>
      <c r="G18" s="26"/>
      <c r="H18" s="20"/>
      <c r="I18" s="21"/>
      <c r="J18" s="21"/>
      <c r="K18" s="21"/>
      <c r="O18"/>
      <c r="P18"/>
    </row>
    <row r="19" spans="1:16" ht="15.75" thickBot="1" x14ac:dyDescent="0.3">
      <c r="A19" s="14" t="s">
        <v>5</v>
      </c>
      <c r="B19" s="15">
        <f t="shared" ref="B19:C19" si="1">+B14/(B7-B16-B12-B9)</f>
        <v>0.91689750692520777</v>
      </c>
      <c r="C19" s="16">
        <f t="shared" si="1"/>
        <v>0.91689750692520777</v>
      </c>
      <c r="E19" s="27"/>
      <c r="F19" s="39"/>
      <c r="G19" s="26"/>
      <c r="H19" s="20"/>
      <c r="I19" s="21"/>
      <c r="J19" s="21"/>
      <c r="K19" s="21"/>
      <c r="O19"/>
      <c r="P19"/>
    </row>
    <row r="20" spans="1:16" ht="15.75" customHeight="1" thickBot="1" x14ac:dyDescent="0.3">
      <c r="E20" s="26"/>
      <c r="F20" s="38"/>
      <c r="G20" s="26"/>
      <c r="H20" s="20"/>
      <c r="O20"/>
      <c r="P20"/>
    </row>
    <row r="21" spans="1:16" ht="15" customHeight="1" x14ac:dyDescent="0.25">
      <c r="A21" s="52" t="s">
        <v>22</v>
      </c>
      <c r="B21" s="32" t="s">
        <v>2</v>
      </c>
      <c r="C21" s="33" t="s">
        <v>19</v>
      </c>
      <c r="E21" s="26"/>
      <c r="F21" s="38"/>
      <c r="G21" s="26"/>
      <c r="H21" s="20"/>
      <c r="O21"/>
      <c r="P21"/>
    </row>
    <row r="22" spans="1:16" x14ac:dyDescent="0.25">
      <c r="A22" s="53"/>
      <c r="B22" s="17">
        <v>140</v>
      </c>
      <c r="C22" s="18">
        <f>+B22</f>
        <v>140</v>
      </c>
      <c r="D22" s="19"/>
      <c r="E22" s="26"/>
      <c r="F22" s="40"/>
      <c r="H22" s="20"/>
      <c r="O22"/>
      <c r="P22"/>
    </row>
    <row r="23" spans="1:16" x14ac:dyDescent="0.25">
      <c r="A23" s="3" t="s">
        <v>6</v>
      </c>
      <c r="B23" s="4">
        <v>0</v>
      </c>
      <c r="C23" s="5">
        <f t="shared" ref="C23:C31" si="2">+B23</f>
        <v>0</v>
      </c>
      <c r="E23" s="26"/>
      <c r="F23" s="40"/>
      <c r="H23" s="20"/>
      <c r="O23"/>
      <c r="P23"/>
    </row>
    <row r="24" spans="1:16" ht="15" customHeight="1" x14ac:dyDescent="0.25">
      <c r="A24" s="6" t="s">
        <v>9</v>
      </c>
      <c r="B24">
        <v>0</v>
      </c>
      <c r="C24" s="18">
        <f t="shared" si="2"/>
        <v>0</v>
      </c>
      <c r="E24" s="26"/>
      <c r="F24" s="39"/>
      <c r="H24" s="20"/>
      <c r="O24"/>
      <c r="P24"/>
    </row>
    <row r="25" spans="1:16" ht="15" customHeight="1" x14ac:dyDescent="0.25">
      <c r="A25" s="3" t="s">
        <v>11</v>
      </c>
      <c r="B25" s="4">
        <v>0</v>
      </c>
      <c r="C25" s="5">
        <f t="shared" si="2"/>
        <v>0</v>
      </c>
      <c r="E25" s="26"/>
      <c r="F25" s="38"/>
      <c r="H25" s="20"/>
      <c r="O25"/>
      <c r="P25"/>
    </row>
    <row r="26" spans="1:16" x14ac:dyDescent="0.25">
      <c r="A26" s="6" t="s">
        <v>7</v>
      </c>
      <c r="B26">
        <v>0</v>
      </c>
      <c r="C26" s="22">
        <f t="shared" si="2"/>
        <v>0</v>
      </c>
      <c r="E26" s="26"/>
      <c r="F26" s="37"/>
      <c r="H26" s="20"/>
      <c r="O26"/>
      <c r="P26"/>
    </row>
    <row r="27" spans="1:16" x14ac:dyDescent="0.25">
      <c r="A27" s="6" t="s">
        <v>12</v>
      </c>
      <c r="B27">
        <v>0</v>
      </c>
      <c r="C27" s="22">
        <f t="shared" si="2"/>
        <v>0</v>
      </c>
      <c r="E27" s="26"/>
      <c r="F27" s="37"/>
      <c r="H27" s="20"/>
      <c r="O27"/>
      <c r="P27"/>
    </row>
    <row r="28" spans="1:16" x14ac:dyDescent="0.25">
      <c r="A28" s="3" t="s">
        <v>14</v>
      </c>
      <c r="B28" s="4">
        <v>116</v>
      </c>
      <c r="C28" s="5">
        <f t="shared" si="2"/>
        <v>116</v>
      </c>
      <c r="E28" s="26"/>
      <c r="F28" s="37"/>
      <c r="H28" s="20"/>
      <c r="O28"/>
      <c r="P28"/>
    </row>
    <row r="29" spans="1:16" x14ac:dyDescent="0.25">
      <c r="A29" s="3" t="s">
        <v>16</v>
      </c>
      <c r="B29" s="4">
        <v>24</v>
      </c>
      <c r="C29" s="5">
        <f t="shared" si="2"/>
        <v>24</v>
      </c>
      <c r="E29" s="27"/>
      <c r="F29" s="38"/>
      <c r="H29" s="20"/>
      <c r="O29"/>
      <c r="P29"/>
    </row>
    <row r="30" spans="1:16" x14ac:dyDescent="0.25">
      <c r="A30" s="6" t="s">
        <v>7</v>
      </c>
      <c r="B30">
        <v>10</v>
      </c>
      <c r="C30" s="22">
        <f t="shared" si="2"/>
        <v>10</v>
      </c>
      <c r="E30" s="27"/>
      <c r="F30" s="38"/>
      <c r="H30" s="20"/>
      <c r="O30"/>
      <c r="P30"/>
    </row>
    <row r="31" spans="1:16" ht="15.75" thickBot="1" x14ac:dyDescent="0.3">
      <c r="A31" s="8" t="s">
        <v>12</v>
      </c>
      <c r="B31" s="9">
        <v>14</v>
      </c>
      <c r="C31" s="18">
        <f t="shared" si="2"/>
        <v>14</v>
      </c>
      <c r="E31" s="27"/>
      <c r="F31" s="39"/>
      <c r="H31" s="20"/>
      <c r="O31"/>
      <c r="P31"/>
    </row>
    <row r="32" spans="1:16" x14ac:dyDescent="0.25">
      <c r="A32" s="11" t="s">
        <v>17</v>
      </c>
      <c r="B32" s="12">
        <f>+B28/B22</f>
        <v>0.82857142857142863</v>
      </c>
      <c r="C32" s="13">
        <f>+C28/C22</f>
        <v>0.82857142857142863</v>
      </c>
      <c r="D32" s="50"/>
      <c r="E32" s="26"/>
      <c r="F32" s="38"/>
    </row>
    <row r="33" spans="1:6" ht="15.75" thickBot="1" x14ac:dyDescent="0.3">
      <c r="A33" s="14" t="s">
        <v>5</v>
      </c>
      <c r="B33" s="15">
        <f>+B28/(B22-B30-B26-B32)</f>
        <v>0.89803140898031408</v>
      </c>
      <c r="C33" s="16">
        <f>+C28/(C22-C30-C26-C32)</f>
        <v>0.89803140898031408</v>
      </c>
      <c r="D33" s="29"/>
      <c r="E33" s="26"/>
      <c r="F33" s="38"/>
    </row>
    <row r="34" spans="1:6" ht="15.75" thickBot="1" x14ac:dyDescent="0.3">
      <c r="D34" s="30"/>
      <c r="E34" s="26"/>
      <c r="F34" s="40"/>
    </row>
    <row r="35" spans="1:6" x14ac:dyDescent="0.25">
      <c r="A35" s="52" t="s">
        <v>23</v>
      </c>
      <c r="B35" s="32" t="s">
        <v>2</v>
      </c>
      <c r="C35" s="33" t="s">
        <v>19</v>
      </c>
      <c r="E35" s="26"/>
      <c r="F35" s="40"/>
    </row>
    <row r="36" spans="1:6" x14ac:dyDescent="0.25">
      <c r="A36" s="53"/>
      <c r="B36" s="17">
        <v>94</v>
      </c>
      <c r="C36" s="18">
        <f>+B36</f>
        <v>94</v>
      </c>
      <c r="D36" s="24"/>
      <c r="E36" s="26"/>
      <c r="F36" s="39"/>
    </row>
    <row r="37" spans="1:6" x14ac:dyDescent="0.25">
      <c r="A37" s="3" t="s">
        <v>6</v>
      </c>
      <c r="B37" s="4">
        <v>45</v>
      </c>
      <c r="C37" s="5">
        <f t="shared" ref="C37:C45" si="3">+B37</f>
        <v>45</v>
      </c>
      <c r="E37" s="26"/>
      <c r="F37" s="38"/>
    </row>
    <row r="38" spans="1:6" x14ac:dyDescent="0.25">
      <c r="A38" s="6" t="s">
        <v>9</v>
      </c>
      <c r="B38">
        <v>0</v>
      </c>
      <c r="C38" s="22">
        <f t="shared" si="3"/>
        <v>0</v>
      </c>
      <c r="E38" s="26"/>
      <c r="F38" s="37"/>
    </row>
    <row r="39" spans="1:6" x14ac:dyDescent="0.25">
      <c r="A39" s="3" t="s">
        <v>11</v>
      </c>
      <c r="B39" s="4">
        <v>1</v>
      </c>
      <c r="C39" s="5">
        <f t="shared" si="3"/>
        <v>1</v>
      </c>
      <c r="E39" s="26"/>
      <c r="F39" s="37"/>
    </row>
    <row r="40" spans="1:6" x14ac:dyDescent="0.25">
      <c r="A40" s="6" t="s">
        <v>7</v>
      </c>
      <c r="B40">
        <v>0</v>
      </c>
      <c r="C40" s="22">
        <f t="shared" si="3"/>
        <v>0</v>
      </c>
    </row>
    <row r="41" spans="1:6" x14ac:dyDescent="0.25">
      <c r="A41" s="6" t="s">
        <v>12</v>
      </c>
      <c r="B41">
        <v>1</v>
      </c>
      <c r="C41" s="22">
        <f t="shared" si="3"/>
        <v>1</v>
      </c>
    </row>
    <row r="42" spans="1:6" x14ac:dyDescent="0.25">
      <c r="A42" s="3" t="s">
        <v>14</v>
      </c>
      <c r="B42" s="4">
        <v>74</v>
      </c>
      <c r="C42" s="5">
        <f t="shared" si="3"/>
        <v>74</v>
      </c>
    </row>
    <row r="43" spans="1:6" x14ac:dyDescent="0.25">
      <c r="A43" s="3" t="s">
        <v>16</v>
      </c>
      <c r="B43" s="4">
        <v>20</v>
      </c>
      <c r="C43" s="5">
        <f t="shared" si="3"/>
        <v>20</v>
      </c>
    </row>
    <row r="44" spans="1:6" x14ac:dyDescent="0.25">
      <c r="A44" s="6" t="s">
        <v>7</v>
      </c>
      <c r="B44">
        <v>6</v>
      </c>
      <c r="C44" s="22">
        <f t="shared" si="3"/>
        <v>6</v>
      </c>
    </row>
    <row r="45" spans="1:6" ht="15.75" thickBot="1" x14ac:dyDescent="0.3">
      <c r="A45" s="8" t="s">
        <v>12</v>
      </c>
      <c r="B45" s="9">
        <v>14</v>
      </c>
      <c r="C45" s="23">
        <f t="shared" si="3"/>
        <v>14</v>
      </c>
    </row>
    <row r="46" spans="1:6" x14ac:dyDescent="0.25">
      <c r="A46" s="11" t="s">
        <v>17</v>
      </c>
      <c r="B46" s="12">
        <f>+B42/B36</f>
        <v>0.78723404255319152</v>
      </c>
      <c r="C46" s="13">
        <f>+C42/C36</f>
        <v>0.78723404255319152</v>
      </c>
    </row>
    <row r="47" spans="1:6" ht="15.75" thickBot="1" x14ac:dyDescent="0.3">
      <c r="A47" s="14" t="s">
        <v>5</v>
      </c>
      <c r="B47" s="15">
        <f>+B42/(B36-B44-B40-B46)</f>
        <v>0.84849963405708717</v>
      </c>
      <c r="C47" s="16">
        <f>+C42/(C36-C44-C40-C46)</f>
        <v>0.84849963405708717</v>
      </c>
    </row>
    <row r="48" spans="1:6" ht="15.75" thickBot="1" x14ac:dyDescent="0.3"/>
    <row r="49" spans="1:3" x14ac:dyDescent="0.25">
      <c r="A49" s="52" t="s">
        <v>24</v>
      </c>
      <c r="B49" s="32" t="s">
        <v>2</v>
      </c>
      <c r="C49" s="33" t="s">
        <v>19</v>
      </c>
    </row>
    <row r="50" spans="1:3" x14ac:dyDescent="0.25">
      <c r="A50" s="53"/>
      <c r="B50" s="17">
        <v>106</v>
      </c>
      <c r="C50" s="18">
        <f>+B50</f>
        <v>106</v>
      </c>
    </row>
    <row r="51" spans="1:3" x14ac:dyDescent="0.25">
      <c r="A51" s="3" t="s">
        <v>6</v>
      </c>
      <c r="B51" s="4">
        <v>0</v>
      </c>
      <c r="C51" s="5">
        <f t="shared" ref="C51:C59" si="4">+B51</f>
        <v>0</v>
      </c>
    </row>
    <row r="52" spans="1:3" x14ac:dyDescent="0.25">
      <c r="A52" s="6" t="s">
        <v>9</v>
      </c>
      <c r="B52">
        <v>0</v>
      </c>
      <c r="C52" s="22">
        <f t="shared" si="4"/>
        <v>0</v>
      </c>
    </row>
    <row r="53" spans="1:3" x14ac:dyDescent="0.25">
      <c r="A53" s="3" t="s">
        <v>11</v>
      </c>
      <c r="B53" s="4">
        <v>0</v>
      </c>
      <c r="C53" s="5">
        <f t="shared" si="4"/>
        <v>0</v>
      </c>
    </row>
    <row r="54" spans="1:3" x14ac:dyDescent="0.25">
      <c r="A54" s="6" t="s">
        <v>7</v>
      </c>
      <c r="B54">
        <v>0</v>
      </c>
      <c r="C54" s="22">
        <f t="shared" si="4"/>
        <v>0</v>
      </c>
    </row>
    <row r="55" spans="1:3" x14ac:dyDescent="0.25">
      <c r="A55" s="6" t="s">
        <v>12</v>
      </c>
      <c r="B55">
        <v>0</v>
      </c>
      <c r="C55" s="22">
        <f t="shared" si="4"/>
        <v>0</v>
      </c>
    </row>
    <row r="56" spans="1:3" x14ac:dyDescent="0.25">
      <c r="A56" s="3" t="s">
        <v>14</v>
      </c>
      <c r="B56" s="4">
        <v>68</v>
      </c>
      <c r="C56" s="5">
        <f t="shared" si="4"/>
        <v>68</v>
      </c>
    </row>
    <row r="57" spans="1:3" x14ac:dyDescent="0.25">
      <c r="A57" s="3" t="s">
        <v>16</v>
      </c>
      <c r="B57" s="4">
        <v>38</v>
      </c>
      <c r="C57" s="5">
        <f t="shared" si="4"/>
        <v>38</v>
      </c>
    </row>
    <row r="58" spans="1:3" x14ac:dyDescent="0.25">
      <c r="A58" s="6" t="s">
        <v>7</v>
      </c>
      <c r="B58">
        <v>8</v>
      </c>
      <c r="C58" s="22">
        <f t="shared" si="4"/>
        <v>8</v>
      </c>
    </row>
    <row r="59" spans="1:3" ht="15.75" thickBot="1" x14ac:dyDescent="0.3">
      <c r="A59" s="8" t="s">
        <v>12</v>
      </c>
      <c r="B59" s="9">
        <v>30</v>
      </c>
      <c r="C59" s="23">
        <f t="shared" si="4"/>
        <v>30</v>
      </c>
    </row>
    <row r="60" spans="1:3" x14ac:dyDescent="0.25">
      <c r="A60" s="11" t="s">
        <v>17</v>
      </c>
      <c r="B60" s="12">
        <f>+B56/B50</f>
        <v>0.64150943396226412</v>
      </c>
      <c r="C60" s="51">
        <f>+C56/C50</f>
        <v>0.64150943396226412</v>
      </c>
    </row>
    <row r="61" spans="1:3" ht="15.75" thickBot="1" x14ac:dyDescent="0.3">
      <c r="A61" s="14" t="s">
        <v>5</v>
      </c>
      <c r="B61" s="15">
        <f>+B56/(B50-B58-B54-B60)</f>
        <v>0.69844961240310077</v>
      </c>
      <c r="C61" s="16">
        <f>+C56/(C50-C58-C54-C60)</f>
        <v>0.69844961240310077</v>
      </c>
    </row>
    <row r="62" spans="1:3" ht="15.75" thickBot="1" x14ac:dyDescent="0.3"/>
    <row r="63" spans="1:3" x14ac:dyDescent="0.25">
      <c r="A63" s="52" t="s">
        <v>25</v>
      </c>
      <c r="B63" s="32" t="s">
        <v>2</v>
      </c>
      <c r="C63" s="33" t="s">
        <v>19</v>
      </c>
    </row>
    <row r="64" spans="1:3" x14ac:dyDescent="0.25">
      <c r="A64" s="53"/>
      <c r="B64" s="17">
        <v>31</v>
      </c>
      <c r="C64" s="18">
        <f>+B64</f>
        <v>31</v>
      </c>
    </row>
    <row r="65" spans="1:3" x14ac:dyDescent="0.25">
      <c r="A65" s="3" t="s">
        <v>6</v>
      </c>
      <c r="B65" s="4">
        <v>0</v>
      </c>
      <c r="C65" s="5">
        <f t="shared" ref="C65:C73" si="5">+B65</f>
        <v>0</v>
      </c>
    </row>
    <row r="66" spans="1:3" x14ac:dyDescent="0.25">
      <c r="A66" s="6" t="s">
        <v>9</v>
      </c>
      <c r="B66">
        <v>0</v>
      </c>
      <c r="C66" s="22">
        <f t="shared" si="5"/>
        <v>0</v>
      </c>
    </row>
    <row r="67" spans="1:3" x14ac:dyDescent="0.25">
      <c r="A67" s="3" t="s">
        <v>11</v>
      </c>
      <c r="B67" s="4">
        <v>0</v>
      </c>
      <c r="C67" s="5">
        <f t="shared" si="5"/>
        <v>0</v>
      </c>
    </row>
    <row r="68" spans="1:3" x14ac:dyDescent="0.25">
      <c r="A68" s="6" t="s">
        <v>7</v>
      </c>
      <c r="B68">
        <v>0</v>
      </c>
      <c r="C68" s="22">
        <f t="shared" si="5"/>
        <v>0</v>
      </c>
    </row>
    <row r="69" spans="1:3" x14ac:dyDescent="0.25">
      <c r="A69" s="6" t="s">
        <v>12</v>
      </c>
      <c r="B69">
        <v>0</v>
      </c>
      <c r="C69" s="22">
        <f t="shared" si="5"/>
        <v>0</v>
      </c>
    </row>
    <row r="70" spans="1:3" x14ac:dyDescent="0.25">
      <c r="A70" s="3" t="s">
        <v>14</v>
      </c>
      <c r="B70" s="4">
        <v>5</v>
      </c>
      <c r="C70" s="5">
        <f t="shared" si="5"/>
        <v>5</v>
      </c>
    </row>
    <row r="71" spans="1:3" x14ac:dyDescent="0.25">
      <c r="A71" s="3" t="s">
        <v>16</v>
      </c>
      <c r="B71" s="4">
        <v>26</v>
      </c>
      <c r="C71" s="5">
        <f t="shared" si="5"/>
        <v>26</v>
      </c>
    </row>
    <row r="72" spans="1:3" x14ac:dyDescent="0.25">
      <c r="A72" s="6" t="s">
        <v>7</v>
      </c>
      <c r="B72">
        <v>20</v>
      </c>
      <c r="C72" s="22">
        <f t="shared" si="5"/>
        <v>20</v>
      </c>
    </row>
    <row r="73" spans="1:3" ht="15.75" thickBot="1" x14ac:dyDescent="0.3">
      <c r="A73" s="8" t="s">
        <v>12</v>
      </c>
      <c r="B73" s="9">
        <v>6</v>
      </c>
      <c r="C73" s="23">
        <f t="shared" si="5"/>
        <v>6</v>
      </c>
    </row>
    <row r="74" spans="1:3" x14ac:dyDescent="0.25">
      <c r="A74" s="11" t="s">
        <v>17</v>
      </c>
      <c r="B74" s="12">
        <f>+B70/B64</f>
        <v>0.16129032258064516</v>
      </c>
      <c r="C74" s="13">
        <f>+C70/C64</f>
        <v>0.16129032258064516</v>
      </c>
    </row>
    <row r="75" spans="1:3" ht="15.75" thickBot="1" x14ac:dyDescent="0.3">
      <c r="A75" s="14" t="s">
        <v>5</v>
      </c>
      <c r="B75" s="15">
        <f>+B70/(B64-B72-B68-B74)</f>
        <v>0.46130952380952384</v>
      </c>
      <c r="C75" s="16">
        <f>+C70/(C64-C72-C68-C74)</f>
        <v>0.46130952380952384</v>
      </c>
    </row>
    <row r="76" spans="1:3" ht="15.75" thickBot="1" x14ac:dyDescent="0.3"/>
    <row r="77" spans="1:3" x14ac:dyDescent="0.25">
      <c r="A77" s="52" t="s">
        <v>26</v>
      </c>
      <c r="B77" s="32" t="s">
        <v>2</v>
      </c>
      <c r="C77" s="33" t="s">
        <v>19</v>
      </c>
    </row>
    <row r="78" spans="1:3" x14ac:dyDescent="0.25">
      <c r="A78" s="53"/>
      <c r="B78" s="17">
        <v>62</v>
      </c>
      <c r="C78" s="22">
        <f>+B78</f>
        <v>62</v>
      </c>
    </row>
    <row r="79" spans="1:3" x14ac:dyDescent="0.25">
      <c r="A79" s="3" t="s">
        <v>6</v>
      </c>
      <c r="B79" s="4">
        <v>1</v>
      </c>
      <c r="C79" s="5">
        <f t="shared" ref="C79:C87" si="6">+B79</f>
        <v>1</v>
      </c>
    </row>
    <row r="80" spans="1:3" x14ac:dyDescent="0.25">
      <c r="A80" s="6" t="s">
        <v>9</v>
      </c>
      <c r="B80">
        <v>1</v>
      </c>
      <c r="C80" s="22">
        <f t="shared" si="6"/>
        <v>1</v>
      </c>
    </row>
    <row r="81" spans="1:3" x14ac:dyDescent="0.25">
      <c r="A81" s="3" t="s">
        <v>11</v>
      </c>
      <c r="B81" s="4">
        <v>0</v>
      </c>
      <c r="C81" s="5">
        <f t="shared" si="6"/>
        <v>0</v>
      </c>
    </row>
    <row r="82" spans="1:3" x14ac:dyDescent="0.25">
      <c r="A82" s="6" t="s">
        <v>7</v>
      </c>
      <c r="B82">
        <v>0</v>
      </c>
      <c r="C82" s="22">
        <f t="shared" si="6"/>
        <v>0</v>
      </c>
    </row>
    <row r="83" spans="1:3" x14ac:dyDescent="0.25">
      <c r="A83" s="6" t="s">
        <v>12</v>
      </c>
      <c r="B83">
        <v>0</v>
      </c>
      <c r="C83" s="22">
        <f t="shared" si="6"/>
        <v>0</v>
      </c>
    </row>
    <row r="84" spans="1:3" x14ac:dyDescent="0.25">
      <c r="A84" s="3" t="s">
        <v>14</v>
      </c>
      <c r="B84" s="4">
        <v>36</v>
      </c>
      <c r="C84" s="5">
        <f t="shared" si="6"/>
        <v>36</v>
      </c>
    </row>
    <row r="85" spans="1:3" x14ac:dyDescent="0.25">
      <c r="A85" s="3" t="s">
        <v>16</v>
      </c>
      <c r="B85" s="4">
        <v>25</v>
      </c>
      <c r="C85" s="5">
        <f t="shared" si="6"/>
        <v>25</v>
      </c>
    </row>
    <row r="86" spans="1:3" x14ac:dyDescent="0.25">
      <c r="A86" s="6" t="s">
        <v>7</v>
      </c>
      <c r="B86">
        <v>16</v>
      </c>
      <c r="C86" s="22">
        <f t="shared" si="6"/>
        <v>16</v>
      </c>
    </row>
    <row r="87" spans="1:3" ht="15.75" thickBot="1" x14ac:dyDescent="0.3">
      <c r="A87" s="8" t="s">
        <v>12</v>
      </c>
      <c r="B87" s="9">
        <v>9</v>
      </c>
      <c r="C87" s="23">
        <f t="shared" si="6"/>
        <v>9</v>
      </c>
    </row>
    <row r="88" spans="1:3" x14ac:dyDescent="0.25">
      <c r="A88" s="11" t="s">
        <v>17</v>
      </c>
      <c r="B88" s="12">
        <f>+B84/B78</f>
        <v>0.58064516129032262</v>
      </c>
      <c r="C88" s="13">
        <f>+C84/C78</f>
        <v>0.58064516129032262</v>
      </c>
    </row>
    <row r="89" spans="1:3" ht="15.75" thickBot="1" x14ac:dyDescent="0.3">
      <c r="A89" s="14" t="s">
        <v>5</v>
      </c>
      <c r="B89" s="15">
        <f>+B84/(B78-B86-B82-B88)</f>
        <v>0.79261363636363635</v>
      </c>
      <c r="C89" s="16">
        <f>+C84/(C78-C86-C82-C88)</f>
        <v>0.79261363636363635</v>
      </c>
    </row>
    <row r="90" spans="1:3" ht="15.75" thickBot="1" x14ac:dyDescent="0.3"/>
    <row r="91" spans="1:3" x14ac:dyDescent="0.25">
      <c r="A91" s="52" t="s">
        <v>27</v>
      </c>
      <c r="B91" s="32" t="s">
        <v>2</v>
      </c>
      <c r="C91" s="33" t="s">
        <v>19</v>
      </c>
    </row>
    <row r="92" spans="1:3" x14ac:dyDescent="0.25">
      <c r="A92" s="53"/>
      <c r="B92" s="17">
        <v>442</v>
      </c>
      <c r="C92" s="22">
        <f>+B92</f>
        <v>442</v>
      </c>
    </row>
    <row r="93" spans="1:3" x14ac:dyDescent="0.25">
      <c r="A93" s="3" t="s">
        <v>6</v>
      </c>
      <c r="B93" s="4">
        <v>242</v>
      </c>
      <c r="C93" s="5">
        <f t="shared" ref="C93:C101" si="7">+B93</f>
        <v>242</v>
      </c>
    </row>
    <row r="94" spans="1:3" x14ac:dyDescent="0.25">
      <c r="A94" s="6" t="s">
        <v>9</v>
      </c>
      <c r="B94">
        <v>0</v>
      </c>
      <c r="C94" s="22">
        <f t="shared" si="7"/>
        <v>0</v>
      </c>
    </row>
    <row r="95" spans="1:3" x14ac:dyDescent="0.25">
      <c r="A95" s="3" t="s">
        <v>11</v>
      </c>
      <c r="B95" s="4">
        <v>3</v>
      </c>
      <c r="C95" s="5">
        <f t="shared" si="7"/>
        <v>3</v>
      </c>
    </row>
    <row r="96" spans="1:3" x14ac:dyDescent="0.25">
      <c r="A96" s="6" t="s">
        <v>7</v>
      </c>
      <c r="B96">
        <v>0</v>
      </c>
      <c r="C96" s="22">
        <f t="shared" si="7"/>
        <v>0</v>
      </c>
    </row>
    <row r="97" spans="1:3" x14ac:dyDescent="0.25">
      <c r="A97" s="6" t="s">
        <v>12</v>
      </c>
      <c r="B97">
        <v>3</v>
      </c>
      <c r="C97" s="22">
        <f t="shared" si="7"/>
        <v>3</v>
      </c>
    </row>
    <row r="98" spans="1:3" x14ac:dyDescent="0.25">
      <c r="A98" s="3" t="s">
        <v>14</v>
      </c>
      <c r="B98" s="4">
        <v>342</v>
      </c>
      <c r="C98" s="5">
        <f t="shared" si="7"/>
        <v>342</v>
      </c>
    </row>
    <row r="99" spans="1:3" x14ac:dyDescent="0.25">
      <c r="A99" s="3" t="s">
        <v>16</v>
      </c>
      <c r="B99" s="4">
        <v>99</v>
      </c>
      <c r="C99" s="5">
        <f t="shared" si="7"/>
        <v>99</v>
      </c>
    </row>
    <row r="100" spans="1:3" x14ac:dyDescent="0.25">
      <c r="A100" s="6" t="s">
        <v>7</v>
      </c>
      <c r="B100">
        <v>21</v>
      </c>
      <c r="C100" s="22">
        <f t="shared" si="7"/>
        <v>21</v>
      </c>
    </row>
    <row r="101" spans="1:3" ht="15.75" thickBot="1" x14ac:dyDescent="0.3">
      <c r="A101" s="8" t="s">
        <v>12</v>
      </c>
      <c r="B101" s="9">
        <v>78</v>
      </c>
      <c r="C101" s="23">
        <f t="shared" si="7"/>
        <v>78</v>
      </c>
    </row>
    <row r="102" spans="1:3" x14ac:dyDescent="0.25">
      <c r="A102" s="11" t="s">
        <v>17</v>
      </c>
      <c r="B102" s="12">
        <f>+B98/B92</f>
        <v>0.77375565610859731</v>
      </c>
      <c r="C102" s="13">
        <f>+C98/C92</f>
        <v>0.77375565610859731</v>
      </c>
    </row>
    <row r="103" spans="1:3" ht="15.75" thickBot="1" x14ac:dyDescent="0.3">
      <c r="A103" s="14" t="s">
        <v>5</v>
      </c>
      <c r="B103" s="15">
        <f>+B98/(B92-B100-B96-B102)</f>
        <v>0.81384731344890715</v>
      </c>
      <c r="C103" s="16">
        <f>+C98/(C92-C100-C96-C102)</f>
        <v>0.81384731344890715</v>
      </c>
    </row>
    <row r="104" spans="1:3" ht="15.75" thickBot="1" x14ac:dyDescent="0.3"/>
    <row r="105" spans="1:3" x14ac:dyDescent="0.25">
      <c r="A105" s="52" t="s">
        <v>28</v>
      </c>
      <c r="B105" s="32" t="s">
        <v>2</v>
      </c>
      <c r="C105" s="33" t="s">
        <v>19</v>
      </c>
    </row>
    <row r="106" spans="1:3" x14ac:dyDescent="0.25">
      <c r="A106" s="53"/>
      <c r="B106" s="17">
        <v>17</v>
      </c>
      <c r="C106" s="22">
        <f>+B106</f>
        <v>17</v>
      </c>
    </row>
    <row r="107" spans="1:3" x14ac:dyDescent="0.25">
      <c r="A107" s="3" t="s">
        <v>6</v>
      </c>
      <c r="B107" s="4">
        <v>5</v>
      </c>
      <c r="C107" s="5">
        <f t="shared" ref="C107:C115" si="8">+B107</f>
        <v>5</v>
      </c>
    </row>
    <row r="108" spans="1:3" x14ac:dyDescent="0.25">
      <c r="A108" s="6" t="s">
        <v>9</v>
      </c>
      <c r="B108">
        <v>0</v>
      </c>
      <c r="C108" s="22">
        <f t="shared" si="8"/>
        <v>0</v>
      </c>
    </row>
    <row r="109" spans="1:3" x14ac:dyDescent="0.25">
      <c r="A109" s="3" t="s">
        <v>11</v>
      </c>
      <c r="B109" s="4">
        <v>0</v>
      </c>
      <c r="C109" s="5">
        <f t="shared" si="8"/>
        <v>0</v>
      </c>
    </row>
    <row r="110" spans="1:3" x14ac:dyDescent="0.25">
      <c r="A110" s="6" t="s">
        <v>7</v>
      </c>
      <c r="B110">
        <v>0</v>
      </c>
      <c r="C110" s="22">
        <f t="shared" si="8"/>
        <v>0</v>
      </c>
    </row>
    <row r="111" spans="1:3" x14ac:dyDescent="0.25">
      <c r="A111" s="6" t="s">
        <v>12</v>
      </c>
      <c r="B111">
        <v>0</v>
      </c>
      <c r="C111" s="22">
        <f t="shared" si="8"/>
        <v>0</v>
      </c>
    </row>
    <row r="112" spans="1:3" x14ac:dyDescent="0.25">
      <c r="A112" s="3" t="s">
        <v>14</v>
      </c>
      <c r="B112" s="4">
        <v>11</v>
      </c>
      <c r="C112" s="5">
        <f t="shared" si="8"/>
        <v>11</v>
      </c>
    </row>
    <row r="113" spans="1:3" x14ac:dyDescent="0.25">
      <c r="A113" s="3" t="s">
        <v>16</v>
      </c>
      <c r="B113" s="4">
        <v>1</v>
      </c>
      <c r="C113" s="5">
        <f t="shared" si="8"/>
        <v>1</v>
      </c>
    </row>
    <row r="114" spans="1:3" x14ac:dyDescent="0.25">
      <c r="A114" s="6" t="s">
        <v>7</v>
      </c>
      <c r="B114">
        <v>1</v>
      </c>
      <c r="C114" s="22">
        <f t="shared" si="8"/>
        <v>1</v>
      </c>
    </row>
    <row r="115" spans="1:3" ht="15.75" thickBot="1" x14ac:dyDescent="0.3">
      <c r="A115" s="8" t="s">
        <v>12</v>
      </c>
      <c r="B115" s="9">
        <v>0</v>
      </c>
      <c r="C115" s="23">
        <f t="shared" si="8"/>
        <v>0</v>
      </c>
    </row>
    <row r="116" spans="1:3" x14ac:dyDescent="0.25">
      <c r="A116" s="11" t="s">
        <v>17</v>
      </c>
      <c r="B116" s="12">
        <f>+B112/B106</f>
        <v>0.6470588235294118</v>
      </c>
      <c r="C116" s="13">
        <f>+C112/C106</f>
        <v>0.6470588235294118</v>
      </c>
    </row>
    <row r="117" spans="1:3" ht="15.75" thickBot="1" x14ac:dyDescent="0.3">
      <c r="A117" s="14" t="s">
        <v>5</v>
      </c>
      <c r="B117" s="15">
        <f>+B112/(B106-B114-B110-B116)</f>
        <v>0.71647509578544055</v>
      </c>
      <c r="C117" s="16">
        <f>+C112/(C106-C114-C110-C116)</f>
        <v>0.71647509578544055</v>
      </c>
    </row>
    <row r="118" spans="1:3" ht="15.75" thickBot="1" x14ac:dyDescent="0.3"/>
    <row r="119" spans="1:3" x14ac:dyDescent="0.25">
      <c r="A119" s="52" t="s">
        <v>29</v>
      </c>
      <c r="B119" s="32" t="s">
        <v>2</v>
      </c>
      <c r="C119" s="33" t="s">
        <v>19</v>
      </c>
    </row>
    <row r="120" spans="1:3" x14ac:dyDescent="0.25">
      <c r="A120" s="53"/>
      <c r="B120" s="17">
        <v>93</v>
      </c>
      <c r="C120" s="22">
        <f>+B120</f>
        <v>93</v>
      </c>
    </row>
    <row r="121" spans="1:3" x14ac:dyDescent="0.25">
      <c r="A121" s="3" t="s">
        <v>6</v>
      </c>
      <c r="B121" s="4">
        <v>0</v>
      </c>
      <c r="C121" s="5">
        <f t="shared" ref="C121:C129" si="9">+B121</f>
        <v>0</v>
      </c>
    </row>
    <row r="122" spans="1:3" x14ac:dyDescent="0.25">
      <c r="A122" s="6" t="s">
        <v>9</v>
      </c>
      <c r="B122">
        <v>0</v>
      </c>
      <c r="C122" s="22">
        <f t="shared" si="9"/>
        <v>0</v>
      </c>
    </row>
    <row r="123" spans="1:3" x14ac:dyDescent="0.25">
      <c r="A123" s="3" t="s">
        <v>11</v>
      </c>
      <c r="B123" s="4">
        <v>0</v>
      </c>
      <c r="C123" s="5">
        <f t="shared" si="9"/>
        <v>0</v>
      </c>
    </row>
    <row r="124" spans="1:3" x14ac:dyDescent="0.25">
      <c r="A124" s="6" t="s">
        <v>7</v>
      </c>
      <c r="B124">
        <v>0</v>
      </c>
      <c r="C124" s="22">
        <f t="shared" si="9"/>
        <v>0</v>
      </c>
    </row>
    <row r="125" spans="1:3" x14ac:dyDescent="0.25">
      <c r="A125" s="6" t="s">
        <v>12</v>
      </c>
      <c r="B125">
        <v>0</v>
      </c>
      <c r="C125" s="22">
        <f t="shared" si="9"/>
        <v>0</v>
      </c>
    </row>
    <row r="126" spans="1:3" x14ac:dyDescent="0.25">
      <c r="A126" s="3" t="s">
        <v>14</v>
      </c>
      <c r="B126" s="4">
        <v>68</v>
      </c>
      <c r="C126" s="5">
        <f t="shared" si="9"/>
        <v>68</v>
      </c>
    </row>
    <row r="127" spans="1:3" x14ac:dyDescent="0.25">
      <c r="A127" s="3" t="s">
        <v>16</v>
      </c>
      <c r="B127" s="4">
        <v>25</v>
      </c>
      <c r="C127" s="5">
        <f t="shared" si="9"/>
        <v>25</v>
      </c>
    </row>
    <row r="128" spans="1:3" x14ac:dyDescent="0.25">
      <c r="A128" s="6" t="s">
        <v>7</v>
      </c>
      <c r="B128">
        <v>15</v>
      </c>
      <c r="C128" s="22">
        <f t="shared" si="9"/>
        <v>15</v>
      </c>
    </row>
    <row r="129" spans="1:3" ht="15.75" thickBot="1" x14ac:dyDescent="0.3">
      <c r="A129" s="8" t="s">
        <v>12</v>
      </c>
      <c r="B129" s="9">
        <v>10</v>
      </c>
      <c r="C129" s="23">
        <f t="shared" si="9"/>
        <v>10</v>
      </c>
    </row>
    <row r="130" spans="1:3" x14ac:dyDescent="0.25">
      <c r="A130" s="11" t="s">
        <v>17</v>
      </c>
      <c r="B130" s="12">
        <f>+B126/B120</f>
        <v>0.73118279569892475</v>
      </c>
      <c r="C130" s="13">
        <f>+C126/C120</f>
        <v>0.73118279569892475</v>
      </c>
    </row>
    <row r="131" spans="1:3" ht="15.75" thickBot="1" x14ac:dyDescent="0.3">
      <c r="A131" s="14" t="s">
        <v>5</v>
      </c>
      <c r="B131" s="15">
        <f>+B126/(B120-B128-B124-B130)</f>
        <v>0.8800445310325633</v>
      </c>
      <c r="C131" s="16">
        <f>+C126/(C120-C128-C124-C130)</f>
        <v>0.8800445310325633</v>
      </c>
    </row>
    <row r="132" spans="1:3" ht="15.75" thickBot="1" x14ac:dyDescent="0.3"/>
    <row r="133" spans="1:3" x14ac:dyDescent="0.25">
      <c r="A133" s="52" t="s">
        <v>30</v>
      </c>
      <c r="B133" s="32" t="s">
        <v>2</v>
      </c>
      <c r="C133" s="33" t="s">
        <v>19</v>
      </c>
    </row>
    <row r="134" spans="1:3" x14ac:dyDescent="0.25">
      <c r="A134" s="53"/>
      <c r="B134" s="17">
        <v>57</v>
      </c>
      <c r="C134" s="22">
        <f>+B134</f>
        <v>57</v>
      </c>
    </row>
    <row r="135" spans="1:3" x14ac:dyDescent="0.25">
      <c r="A135" s="3" t="s">
        <v>6</v>
      </c>
      <c r="B135" s="4">
        <v>0</v>
      </c>
      <c r="C135" s="5">
        <f t="shared" ref="C135:C143" si="10">+B135</f>
        <v>0</v>
      </c>
    </row>
    <row r="136" spans="1:3" x14ac:dyDescent="0.25">
      <c r="A136" s="6" t="s">
        <v>9</v>
      </c>
      <c r="B136">
        <v>0</v>
      </c>
      <c r="C136" s="22">
        <f t="shared" si="10"/>
        <v>0</v>
      </c>
    </row>
    <row r="137" spans="1:3" x14ac:dyDescent="0.25">
      <c r="A137" s="3" t="s">
        <v>11</v>
      </c>
      <c r="B137" s="4">
        <v>0</v>
      </c>
      <c r="C137" s="5">
        <f t="shared" si="10"/>
        <v>0</v>
      </c>
    </row>
    <row r="138" spans="1:3" x14ac:dyDescent="0.25">
      <c r="A138" s="6" t="s">
        <v>7</v>
      </c>
      <c r="B138">
        <v>0</v>
      </c>
      <c r="C138" s="22">
        <f t="shared" si="10"/>
        <v>0</v>
      </c>
    </row>
    <row r="139" spans="1:3" x14ac:dyDescent="0.25">
      <c r="A139" s="6" t="s">
        <v>12</v>
      </c>
      <c r="B139">
        <v>0</v>
      </c>
      <c r="C139" s="22">
        <f t="shared" si="10"/>
        <v>0</v>
      </c>
    </row>
    <row r="140" spans="1:3" x14ac:dyDescent="0.25">
      <c r="A140" s="3" t="s">
        <v>14</v>
      </c>
      <c r="B140" s="4">
        <v>48</v>
      </c>
      <c r="C140" s="5">
        <f t="shared" si="10"/>
        <v>48</v>
      </c>
    </row>
    <row r="141" spans="1:3" x14ac:dyDescent="0.25">
      <c r="A141" s="3" t="s">
        <v>16</v>
      </c>
      <c r="B141" s="4">
        <v>9</v>
      </c>
      <c r="C141" s="5">
        <f t="shared" si="10"/>
        <v>9</v>
      </c>
    </row>
    <row r="142" spans="1:3" x14ac:dyDescent="0.25">
      <c r="A142" s="6" t="s">
        <v>7</v>
      </c>
      <c r="B142">
        <v>1</v>
      </c>
      <c r="C142" s="22">
        <f t="shared" si="10"/>
        <v>1</v>
      </c>
    </row>
    <row r="143" spans="1:3" ht="15.75" thickBot="1" x14ac:dyDescent="0.3">
      <c r="A143" s="8" t="s">
        <v>12</v>
      </c>
      <c r="B143" s="9">
        <v>8</v>
      </c>
      <c r="C143" s="23">
        <f t="shared" si="10"/>
        <v>8</v>
      </c>
    </row>
    <row r="144" spans="1:3" x14ac:dyDescent="0.25">
      <c r="A144" s="11" t="s">
        <v>17</v>
      </c>
      <c r="B144" s="12">
        <f>+B140/B134</f>
        <v>0.84210526315789469</v>
      </c>
      <c r="C144" s="13">
        <f>+C140/C134</f>
        <v>0.84210526315789469</v>
      </c>
    </row>
    <row r="145" spans="1:3" ht="15.75" thickBot="1" x14ac:dyDescent="0.3">
      <c r="A145" s="14" t="s">
        <v>5</v>
      </c>
      <c r="B145" s="15">
        <f>+B140/(B134-B142-B138-B144)</f>
        <v>0.87022900763358779</v>
      </c>
      <c r="C145" s="16">
        <f>+C140/(C134-C142-C138-C144)</f>
        <v>0.87022900763358779</v>
      </c>
    </row>
    <row r="146" spans="1:3" ht="15.75" thickBot="1" x14ac:dyDescent="0.3"/>
    <row r="147" spans="1:3" x14ac:dyDescent="0.25">
      <c r="A147" s="52" t="s">
        <v>31</v>
      </c>
      <c r="B147" s="32" t="s">
        <v>2</v>
      </c>
      <c r="C147" s="33" t="s">
        <v>19</v>
      </c>
    </row>
    <row r="148" spans="1:3" x14ac:dyDescent="0.25">
      <c r="A148" s="53"/>
      <c r="B148" s="17">
        <v>52</v>
      </c>
      <c r="C148" s="22">
        <f>+B148</f>
        <v>52</v>
      </c>
    </row>
    <row r="149" spans="1:3" x14ac:dyDescent="0.25">
      <c r="A149" s="3" t="s">
        <v>6</v>
      </c>
      <c r="B149" s="4">
        <v>2</v>
      </c>
      <c r="C149" s="5">
        <f t="shared" ref="C149:C157" si="11">+B149</f>
        <v>2</v>
      </c>
    </row>
    <row r="150" spans="1:3" x14ac:dyDescent="0.25">
      <c r="A150" s="6" t="s">
        <v>9</v>
      </c>
      <c r="B150">
        <v>0</v>
      </c>
      <c r="C150" s="22">
        <f t="shared" si="11"/>
        <v>0</v>
      </c>
    </row>
    <row r="151" spans="1:3" x14ac:dyDescent="0.25">
      <c r="A151" s="3" t="s">
        <v>11</v>
      </c>
      <c r="B151" s="4">
        <v>0</v>
      </c>
      <c r="C151" s="5">
        <f t="shared" si="11"/>
        <v>0</v>
      </c>
    </row>
    <row r="152" spans="1:3" x14ac:dyDescent="0.25">
      <c r="A152" s="6" t="s">
        <v>7</v>
      </c>
      <c r="B152">
        <v>0</v>
      </c>
      <c r="C152" s="22">
        <f t="shared" si="11"/>
        <v>0</v>
      </c>
    </row>
    <row r="153" spans="1:3" x14ac:dyDescent="0.25">
      <c r="A153" s="6" t="s">
        <v>12</v>
      </c>
      <c r="B153">
        <v>0</v>
      </c>
      <c r="C153" s="22">
        <f t="shared" si="11"/>
        <v>0</v>
      </c>
    </row>
    <row r="154" spans="1:3" x14ac:dyDescent="0.25">
      <c r="A154" s="3" t="s">
        <v>14</v>
      </c>
      <c r="B154" s="4">
        <v>40</v>
      </c>
      <c r="C154" s="5">
        <f t="shared" si="11"/>
        <v>40</v>
      </c>
    </row>
    <row r="155" spans="1:3" x14ac:dyDescent="0.25">
      <c r="A155" s="3" t="s">
        <v>16</v>
      </c>
      <c r="B155" s="4">
        <v>10</v>
      </c>
      <c r="C155" s="5">
        <f t="shared" si="11"/>
        <v>10</v>
      </c>
    </row>
    <row r="156" spans="1:3" x14ac:dyDescent="0.25">
      <c r="A156" s="6" t="s">
        <v>7</v>
      </c>
      <c r="B156">
        <v>4</v>
      </c>
      <c r="C156" s="22">
        <f t="shared" si="11"/>
        <v>4</v>
      </c>
    </row>
    <row r="157" spans="1:3" ht="15.75" thickBot="1" x14ac:dyDescent="0.3">
      <c r="A157" s="8" t="s">
        <v>12</v>
      </c>
      <c r="B157" s="9">
        <v>6</v>
      </c>
      <c r="C157" s="23">
        <f t="shared" si="11"/>
        <v>6</v>
      </c>
    </row>
    <row r="158" spans="1:3" x14ac:dyDescent="0.25">
      <c r="A158" s="11" t="s">
        <v>17</v>
      </c>
      <c r="B158" s="12">
        <f>+B154/B148</f>
        <v>0.76923076923076927</v>
      </c>
      <c r="C158" s="13">
        <f>+C154/C148</f>
        <v>0.76923076923076927</v>
      </c>
    </row>
    <row r="159" spans="1:3" ht="15.75" thickBot="1" x14ac:dyDescent="0.3">
      <c r="A159" s="14" t="s">
        <v>5</v>
      </c>
      <c r="B159" s="15">
        <f>+B154/(B148-B156-B152-B158)</f>
        <v>0.84690553745928332</v>
      </c>
      <c r="C159" s="16">
        <f>+C154/(C148-C156-C152-C158)</f>
        <v>0.84690553745928332</v>
      </c>
    </row>
  </sheetData>
  <mergeCells count="14">
    <mergeCell ref="A35:A36"/>
    <mergeCell ref="A49:A50"/>
    <mergeCell ref="A63:A64"/>
    <mergeCell ref="A77:A78"/>
    <mergeCell ref="A1:E1"/>
    <mergeCell ref="A3:E3"/>
    <mergeCell ref="A4:E4"/>
    <mergeCell ref="A6:A7"/>
    <mergeCell ref="A21:A22"/>
    <mergeCell ref="A91:A92"/>
    <mergeCell ref="A105:A106"/>
    <mergeCell ref="A119:A120"/>
    <mergeCell ref="A133:A134"/>
    <mergeCell ref="A147:A148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2024</Filtro>
    <Orden xmlns="8cf1b8fd-72df-4c21-8306-a5f720778edf">187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</vt:lpstr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ENERO 2024</dc:title>
  <dc:creator>ASUS</dc:creator>
  <cp:lastModifiedBy>Juan David Dominguez Arrieta</cp:lastModifiedBy>
  <dcterms:created xsi:type="dcterms:W3CDTF">2020-03-27T16:34:22Z</dcterms:created>
  <dcterms:modified xsi:type="dcterms:W3CDTF">2024-04-09T14:48:28Z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